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0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Výuka\4 Excel\_Samostatně 01_2-procvičit\"/>
    </mc:Choice>
  </mc:AlternateContent>
  <xr:revisionPtr revIDLastSave="0" documentId="11_9DC30ABB962A4DBF6306CF4D93B68520B80987BF" xr6:coauthVersionLast="45" xr6:coauthVersionMax="45" xr10:uidLastSave="{00000000-0000-0000-0000-000000000000}"/>
  <bookViews>
    <workbookView xWindow="90" yWindow="135" windowWidth="9420" windowHeight="4500" firstSheet="2" activeTab="2" xr2:uid="{00000000-000D-0000-FFFF-FFFF00000000}"/>
  </bookViews>
  <sheets>
    <sheet name="skoky" sheetId="1" r:id="rId1"/>
    <sheet name="beh" sheetId="3" r:id="rId2"/>
    <sheet name="prijimacky" sheetId="5" r:id="rId3"/>
  </sheets>
  <definedNames>
    <definedName name="časy">beh!$G$8:$G$15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E11" i="3"/>
  <c r="F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G32" i="5"/>
  <c r="H32" i="5" s="1"/>
  <c r="C33" i="5"/>
  <c r="D33" i="5"/>
  <c r="E33" i="5"/>
  <c r="C34" i="5"/>
  <c r="D34" i="5"/>
  <c r="E34" i="5"/>
  <c r="C35" i="5"/>
  <c r="D35" i="5"/>
  <c r="E35" i="5"/>
  <c r="C36" i="5"/>
  <c r="H2" i="1"/>
  <c r="H3" i="1"/>
  <c r="H4" i="1"/>
  <c r="H5" i="1"/>
  <c r="H6" i="1"/>
  <c r="H7" i="1"/>
  <c r="H8" i="1"/>
  <c r="H9" i="1"/>
  <c r="I9" i="1" s="1"/>
  <c r="I4" i="1"/>
  <c r="G7" i="5"/>
  <c r="H7" i="5" s="1"/>
  <c r="I2" i="1"/>
  <c r="F34" i="5"/>
  <c r="I8" i="1" l="1"/>
  <c r="I5" i="1"/>
  <c r="G30" i="5"/>
  <c r="H30" i="5" s="1"/>
  <c r="G28" i="5"/>
  <c r="H28" i="5" s="1"/>
  <c r="G26" i="5"/>
  <c r="H26" i="5" s="1"/>
  <c r="G24" i="5"/>
  <c r="H24" i="5" s="1"/>
  <c r="G22" i="5"/>
  <c r="H22" i="5" s="1"/>
  <c r="G20" i="5"/>
  <c r="H20" i="5" s="1"/>
  <c r="G18" i="5"/>
  <c r="H18" i="5" s="1"/>
  <c r="G16" i="5"/>
  <c r="H16" i="5" s="1"/>
  <c r="G14" i="5"/>
  <c r="H14" i="5" s="1"/>
  <c r="G12" i="5"/>
  <c r="H12" i="5" s="1"/>
  <c r="G10" i="5"/>
  <c r="H10" i="5" s="1"/>
  <c r="G8" i="5"/>
  <c r="H8" i="5" s="1"/>
  <c r="G6" i="5"/>
  <c r="H6" i="5" s="1"/>
  <c r="F33" i="5"/>
  <c r="G2" i="5"/>
  <c r="E10" i="3"/>
  <c r="E9" i="3"/>
  <c r="E8" i="3"/>
  <c r="E7" i="3"/>
  <c r="E6" i="3"/>
  <c r="E5" i="3"/>
  <c r="E4" i="3"/>
  <c r="H2" i="5"/>
  <c r="G17" i="5"/>
  <c r="H17" i="5" s="1"/>
  <c r="I6" i="1"/>
  <c r="G5" i="5"/>
  <c r="H5" i="5" s="1"/>
  <c r="G13" i="5"/>
  <c r="H13" i="5" s="1"/>
  <c r="G21" i="5"/>
  <c r="H21" i="5" s="1"/>
  <c r="G29" i="5"/>
  <c r="H29" i="5" s="1"/>
  <c r="F35" i="5"/>
  <c r="G15" i="5"/>
  <c r="H15" i="5" s="1"/>
  <c r="I3" i="1"/>
  <c r="G31" i="5"/>
  <c r="H31" i="5" s="1"/>
  <c r="G4" i="5"/>
  <c r="H4" i="5" s="1"/>
  <c r="G25" i="5"/>
  <c r="H25" i="5" s="1"/>
  <c r="G9" i="5"/>
  <c r="H9" i="5" s="1"/>
  <c r="G23" i="5"/>
  <c r="H23" i="5" s="1"/>
  <c r="I7" i="1"/>
  <c r="G3" i="5"/>
  <c r="H3" i="5" s="1"/>
  <c r="G11" i="5"/>
  <c r="H11" i="5" s="1"/>
  <c r="G19" i="5"/>
  <c r="H19" i="5" s="1"/>
  <c r="G27" i="5"/>
  <c r="H27" i="5" s="1"/>
  <c r="G35" i="5" l="1"/>
  <c r="G34" i="5"/>
  <c r="G33" i="5"/>
</calcChain>
</file>

<file path=xl/sharedStrings.xml><?xml version="1.0" encoding="utf-8"?>
<sst xmlns="http://schemas.openxmlformats.org/spreadsheetml/2006/main" count="118" uniqueCount="88">
  <si>
    <t>Jméno</t>
  </si>
  <si>
    <t>Pokus 1</t>
  </si>
  <si>
    <t>Pokus 2</t>
  </si>
  <si>
    <t>Pokus 3</t>
  </si>
  <si>
    <t>Pokus 4</t>
  </si>
  <si>
    <t>Pokus 5</t>
  </si>
  <si>
    <t>Pokus 6</t>
  </si>
  <si>
    <t>Nejlepší výkon</t>
  </si>
  <si>
    <t>Pořadí</t>
  </si>
  <si>
    <t>Faldyna</t>
  </si>
  <si>
    <t>P</t>
  </si>
  <si>
    <t>Barek</t>
  </si>
  <si>
    <t>Janek</t>
  </si>
  <si>
    <t>Matuš</t>
  </si>
  <si>
    <t>Fojtík</t>
  </si>
  <si>
    <t>Geryk</t>
  </si>
  <si>
    <t>Silan</t>
  </si>
  <si>
    <t>Belica</t>
  </si>
  <si>
    <t>Přespolní běh</t>
  </si>
  <si>
    <t>Start</t>
  </si>
  <si>
    <t>Cíl</t>
  </si>
  <si>
    <t>Čas</t>
  </si>
  <si>
    <t>Příjmení</t>
  </si>
  <si>
    <t>ČESKÝ JAZYK</t>
  </si>
  <si>
    <t>MATEMATIKA</t>
  </si>
  <si>
    <t>JAZYK</t>
  </si>
  <si>
    <t>CELKEM</t>
  </si>
  <si>
    <t>POŘADÍ</t>
  </si>
  <si>
    <t>PŘIJAT NEPŘIJAT</t>
  </si>
  <si>
    <t>Thielová</t>
  </si>
  <si>
    <t>Jana</t>
  </si>
  <si>
    <t>Floryková</t>
  </si>
  <si>
    <t>Vendula</t>
  </si>
  <si>
    <t>Šimarová</t>
  </si>
  <si>
    <t>Daniela</t>
  </si>
  <si>
    <t>Najzarová</t>
  </si>
  <si>
    <t>Monika</t>
  </si>
  <si>
    <t>Kvitová</t>
  </si>
  <si>
    <t>Ivona</t>
  </si>
  <si>
    <t>Kováč</t>
  </si>
  <si>
    <t>Roman</t>
  </si>
  <si>
    <t>Kuchta</t>
  </si>
  <si>
    <t>Jiří</t>
  </si>
  <si>
    <t>Bartoňová</t>
  </si>
  <si>
    <t>Romana</t>
  </si>
  <si>
    <t>Labaj</t>
  </si>
  <si>
    <t>Jan</t>
  </si>
  <si>
    <t>Váňová</t>
  </si>
  <si>
    <t>Michaela</t>
  </si>
  <si>
    <t>Chromiáková</t>
  </si>
  <si>
    <t>Machová</t>
  </si>
  <si>
    <t>Martina</t>
  </si>
  <si>
    <t>Pekarová</t>
  </si>
  <si>
    <t>Pavlína</t>
  </si>
  <si>
    <t>Bariaková</t>
  </si>
  <si>
    <t>Věra</t>
  </si>
  <si>
    <t>Bortlová</t>
  </si>
  <si>
    <t>Hana</t>
  </si>
  <si>
    <t>Řepková</t>
  </si>
  <si>
    <t>Bialek</t>
  </si>
  <si>
    <t>Mikolášová</t>
  </si>
  <si>
    <t>Zdeňka</t>
  </si>
  <si>
    <t>Sopuchová</t>
  </si>
  <si>
    <t>Lucie</t>
  </si>
  <si>
    <t>Blahetová</t>
  </si>
  <si>
    <t>Kateřina</t>
  </si>
  <si>
    <t>Horáková</t>
  </si>
  <si>
    <t>Máchová</t>
  </si>
  <si>
    <t>Melčáková</t>
  </si>
  <si>
    <t>Veronika</t>
  </si>
  <si>
    <t>Miková</t>
  </si>
  <si>
    <t xml:space="preserve">Janková </t>
  </si>
  <si>
    <t>Markéta</t>
  </si>
  <si>
    <t>Maxa</t>
  </si>
  <si>
    <t>Karel</t>
  </si>
  <si>
    <t>Jenerová</t>
  </si>
  <si>
    <t>Olivie</t>
  </si>
  <si>
    <t>Kociš</t>
  </si>
  <si>
    <t>Václav</t>
  </si>
  <si>
    <t>Samek</t>
  </si>
  <si>
    <t>Hajná</t>
  </si>
  <si>
    <t>Zuzana</t>
  </si>
  <si>
    <t>Misikova</t>
  </si>
  <si>
    <t>Průměr</t>
  </si>
  <si>
    <t>-</t>
  </si>
  <si>
    <t>Minimum</t>
  </si>
  <si>
    <t>Maximum</t>
  </si>
  <si>
    <t>Počet žáků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</si>
</sst>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color indexed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20" fontId="0" fillId="0" borderId="0" xfId="0" applyNumberFormat="1" applyFont="1" applyFill="1" applyBorder="1" applyAlignment="1">
      <alignment horizontal="left"/>
    </xf>
    <xf numFmtId="20" fontId="0" fillId="0" borderId="0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workbookViewId="0"/>
  </sheetViews>
  <sheetFormatPr defaultRowHeight="12.75"/>
  <cols>
    <col min="1" max="1" width="12.28515625" customWidth="1"/>
  </cols>
  <sheetData>
    <row r="1" spans="1:9" ht="25.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0" t="s">
        <v>8</v>
      </c>
    </row>
    <row r="2" spans="1:9">
      <c r="A2" s="9" t="s">
        <v>9</v>
      </c>
      <c r="B2" s="12">
        <v>4</v>
      </c>
      <c r="C2" s="12">
        <v>5.99</v>
      </c>
      <c r="D2" s="12">
        <v>4.16</v>
      </c>
      <c r="E2" s="12">
        <v>5.01</v>
      </c>
      <c r="F2" s="12" t="s">
        <v>10</v>
      </c>
      <c r="G2" s="12">
        <v>4.8899999999999997</v>
      </c>
      <c r="H2" s="13">
        <f t="shared" ref="H2:H9" si="0">MAX(B2:G2)</f>
        <v>5.99</v>
      </c>
      <c r="I2" s="9">
        <f t="shared" ref="I2:I9" si="1">RANK(H2,$H$2:$H$9)</f>
        <v>1</v>
      </c>
    </row>
    <row r="3" spans="1:9">
      <c r="A3" s="9" t="s">
        <v>11</v>
      </c>
      <c r="B3" s="12">
        <v>4</v>
      </c>
      <c r="C3" s="12">
        <v>5.94</v>
      </c>
      <c r="D3" s="12">
        <v>5</v>
      </c>
      <c r="E3" s="12" t="s">
        <v>10</v>
      </c>
      <c r="F3" s="12">
        <v>4</v>
      </c>
      <c r="G3" s="12">
        <v>4.5599999999999996</v>
      </c>
      <c r="H3" s="13">
        <f t="shared" si="0"/>
        <v>5.94</v>
      </c>
      <c r="I3" s="9">
        <f t="shared" si="1"/>
        <v>2</v>
      </c>
    </row>
    <row r="4" spans="1:9">
      <c r="A4" s="9" t="s">
        <v>12</v>
      </c>
      <c r="B4" s="12">
        <v>4.25</v>
      </c>
      <c r="C4" s="12">
        <v>5.55</v>
      </c>
      <c r="D4" s="12">
        <v>5.0199999999999996</v>
      </c>
      <c r="E4" s="12">
        <v>4.0599999999999996</v>
      </c>
      <c r="F4" s="12" t="s">
        <v>10</v>
      </c>
      <c r="G4" s="12">
        <v>4.54</v>
      </c>
      <c r="H4" s="13">
        <f>MAX(B4:G4)</f>
        <v>5.55</v>
      </c>
      <c r="I4" s="9">
        <f>RANK(H4,$H$2:$H$9)</f>
        <v>3</v>
      </c>
    </row>
    <row r="5" spans="1:9">
      <c r="A5" s="9" t="s">
        <v>13</v>
      </c>
      <c r="B5" s="12">
        <v>5.44</v>
      </c>
      <c r="C5" s="12">
        <v>5.49</v>
      </c>
      <c r="D5" s="12">
        <v>4.04</v>
      </c>
      <c r="E5" s="12" t="s">
        <v>10</v>
      </c>
      <c r="F5" s="12">
        <v>5.0599999999999996</v>
      </c>
      <c r="G5" s="12" t="s">
        <v>10</v>
      </c>
      <c r="H5" s="13">
        <f t="shared" si="0"/>
        <v>5.49</v>
      </c>
      <c r="I5" s="9">
        <f t="shared" si="1"/>
        <v>4</v>
      </c>
    </row>
    <row r="6" spans="1:9">
      <c r="A6" s="9" t="s">
        <v>14</v>
      </c>
      <c r="B6" s="12">
        <v>5.49</v>
      </c>
      <c r="C6" s="12" t="s">
        <v>10</v>
      </c>
      <c r="D6" s="12" t="s">
        <v>10</v>
      </c>
      <c r="E6" s="12">
        <v>4.2699999999999996</v>
      </c>
      <c r="F6" s="12">
        <v>4.58</v>
      </c>
      <c r="G6" s="12">
        <v>4.32</v>
      </c>
      <c r="H6" s="13">
        <f t="shared" si="0"/>
        <v>5.49</v>
      </c>
      <c r="I6" s="9">
        <f t="shared" si="1"/>
        <v>4</v>
      </c>
    </row>
    <row r="7" spans="1:9">
      <c r="A7" s="9" t="s">
        <v>15</v>
      </c>
      <c r="B7" s="12" t="s">
        <v>10</v>
      </c>
      <c r="C7" s="12">
        <v>4.5599999999999996</v>
      </c>
      <c r="D7" s="12">
        <v>4.8899999999999997</v>
      </c>
      <c r="E7" s="12">
        <v>5.0599999999999996</v>
      </c>
      <c r="F7" s="12">
        <v>5.0999999999999996</v>
      </c>
      <c r="G7" s="12" t="s">
        <v>10</v>
      </c>
      <c r="H7" s="13">
        <f t="shared" si="0"/>
        <v>5.0999999999999996</v>
      </c>
      <c r="I7" s="9">
        <f t="shared" si="1"/>
        <v>6</v>
      </c>
    </row>
    <row r="8" spans="1:9">
      <c r="A8" s="9" t="s">
        <v>16</v>
      </c>
      <c r="B8" s="12">
        <v>4.1100000000000003</v>
      </c>
      <c r="C8" s="12">
        <v>4.05</v>
      </c>
      <c r="D8" s="12">
        <v>4.22</v>
      </c>
      <c r="E8" s="12" t="s">
        <v>10</v>
      </c>
      <c r="F8" s="12">
        <v>4.8899999999999997</v>
      </c>
      <c r="G8" s="12">
        <v>4.57</v>
      </c>
      <c r="H8" s="13">
        <f t="shared" si="0"/>
        <v>4.8899999999999997</v>
      </c>
      <c r="I8" s="9">
        <f t="shared" si="1"/>
        <v>7</v>
      </c>
    </row>
    <row r="9" spans="1:9">
      <c r="A9" s="9" t="s">
        <v>17</v>
      </c>
      <c r="B9" s="12">
        <v>4.6500000000000004</v>
      </c>
      <c r="C9" s="12">
        <v>4.4400000000000004</v>
      </c>
      <c r="D9" s="12">
        <v>4.45</v>
      </c>
      <c r="E9" s="12">
        <v>4.68</v>
      </c>
      <c r="F9" s="12">
        <v>4.47</v>
      </c>
      <c r="G9" s="12">
        <v>4.7</v>
      </c>
      <c r="H9" s="13">
        <f t="shared" si="0"/>
        <v>4.7</v>
      </c>
      <c r="I9" s="9">
        <f t="shared" si="1"/>
        <v>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D4" sqref="D4"/>
    </sheetView>
  </sheetViews>
  <sheetFormatPr defaultRowHeight="12.75"/>
  <cols>
    <col min="4" max="4" width="5.5703125" bestFit="1" customWidth="1"/>
    <col min="5" max="5" width="7" bestFit="1" customWidth="1"/>
  </cols>
  <sheetData>
    <row r="1" spans="1:5">
      <c r="A1" t="s">
        <v>18</v>
      </c>
    </row>
    <row r="3" spans="1:5">
      <c r="A3" s="14" t="s">
        <v>0</v>
      </c>
      <c r="B3" s="15" t="s">
        <v>19</v>
      </c>
      <c r="C3" s="14" t="s">
        <v>20</v>
      </c>
      <c r="D3" s="14" t="s">
        <v>21</v>
      </c>
      <c r="E3" s="14" t="s">
        <v>8</v>
      </c>
    </row>
    <row r="4" spans="1:5">
      <c r="A4" s="14" t="s">
        <v>14</v>
      </c>
      <c r="B4" s="16">
        <v>0.28333333333333333</v>
      </c>
      <c r="C4" s="17">
        <v>0.66805555555555562</v>
      </c>
      <c r="D4" s="17">
        <f t="shared" ref="D4:D11" si="0">C4-B4</f>
        <v>0.3847222222222223</v>
      </c>
      <c r="E4" s="14">
        <f t="shared" ref="E4:E10" si="1">RANK(D4,$D$4:$D$11,1)</f>
        <v>1</v>
      </c>
    </row>
    <row r="5" spans="1:5">
      <c r="A5" s="14" t="s">
        <v>13</v>
      </c>
      <c r="B5" s="16">
        <v>0.26666666666666666</v>
      </c>
      <c r="C5" s="17">
        <v>0.65625</v>
      </c>
      <c r="D5" s="17">
        <f t="shared" si="0"/>
        <v>0.38958333333333334</v>
      </c>
      <c r="E5" s="14">
        <f t="shared" si="1"/>
        <v>2</v>
      </c>
    </row>
    <row r="6" spans="1:5">
      <c r="A6" s="14" t="s">
        <v>12</v>
      </c>
      <c r="B6" s="16">
        <v>0.25069444444444444</v>
      </c>
      <c r="C6" s="17">
        <v>0.65833333333333333</v>
      </c>
      <c r="D6" s="17">
        <f t="shared" si="0"/>
        <v>0.40763888888888888</v>
      </c>
      <c r="E6" s="14">
        <f t="shared" si="1"/>
        <v>3</v>
      </c>
    </row>
    <row r="7" spans="1:5">
      <c r="A7" s="14" t="s">
        <v>9</v>
      </c>
      <c r="B7" s="16">
        <v>0.24722222222222223</v>
      </c>
      <c r="C7" s="17">
        <v>0.66527777777777775</v>
      </c>
      <c r="D7" s="17">
        <f t="shared" si="0"/>
        <v>0.41805555555555551</v>
      </c>
      <c r="E7" s="14">
        <f t="shared" si="1"/>
        <v>4</v>
      </c>
    </row>
    <row r="8" spans="1:5">
      <c r="A8" s="14" t="s">
        <v>11</v>
      </c>
      <c r="B8" s="16">
        <v>0.21041666666666667</v>
      </c>
      <c r="C8" s="17">
        <v>0.62916666666666665</v>
      </c>
      <c r="D8" s="17">
        <f>C8-B8</f>
        <v>0.41874999999999996</v>
      </c>
      <c r="E8" s="14">
        <f t="shared" si="1"/>
        <v>5</v>
      </c>
    </row>
    <row r="9" spans="1:5">
      <c r="A9" s="14" t="s">
        <v>17</v>
      </c>
      <c r="B9" s="16">
        <v>0.21527777777777779</v>
      </c>
      <c r="C9" s="17">
        <v>0.6430555555555556</v>
      </c>
      <c r="D9" s="17">
        <f t="shared" si="0"/>
        <v>0.42777777777777781</v>
      </c>
      <c r="E9" s="14">
        <f t="shared" si="1"/>
        <v>6</v>
      </c>
    </row>
    <row r="10" spans="1:5">
      <c r="A10" s="14" t="s">
        <v>15</v>
      </c>
      <c r="B10" s="16">
        <v>0.25208333333333333</v>
      </c>
      <c r="C10" s="17">
        <v>0.68263888888888891</v>
      </c>
      <c r="D10" s="17">
        <f t="shared" si="0"/>
        <v>0.43055555555555558</v>
      </c>
      <c r="E10" s="14">
        <f t="shared" si="1"/>
        <v>7</v>
      </c>
    </row>
    <row r="11" spans="1:5">
      <c r="A11" s="14" t="s">
        <v>16</v>
      </c>
      <c r="B11" s="16">
        <v>0.23333333333333331</v>
      </c>
      <c r="C11" s="17">
        <v>0.66736111111111107</v>
      </c>
      <c r="D11" s="17">
        <f t="shared" si="0"/>
        <v>0.43402777777777779</v>
      </c>
      <c r="E11" s="14">
        <f>RANK(D11,$D$4:$D$11,1)</f>
        <v>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abSelected="1" workbookViewId="0">
      <selection activeCell="L28" sqref="L28"/>
    </sheetView>
  </sheetViews>
  <sheetFormatPr defaultRowHeight="12.75"/>
  <cols>
    <col min="1" max="1" width="11.5703125" bestFit="1" customWidth="1"/>
    <col min="2" max="2" width="8.7109375" bestFit="1" customWidth="1"/>
    <col min="3" max="3" width="16.5703125" customWidth="1"/>
    <col min="4" max="4" width="16" customWidth="1"/>
    <col min="5" max="5" width="8.140625" bestFit="1" customWidth="1"/>
    <col min="6" max="6" width="10.85546875" bestFit="1" customWidth="1"/>
    <col min="7" max="7" width="9.85546875" style="4" bestFit="1" customWidth="1"/>
    <col min="8" max="8" width="20.42578125" style="4" bestFit="1" customWidth="1"/>
  </cols>
  <sheetData>
    <row r="1" spans="1:8" ht="15">
      <c r="A1" s="5" t="s">
        <v>22</v>
      </c>
      <c r="B1" s="5" t="s">
        <v>0</v>
      </c>
      <c r="C1" s="5" t="s">
        <v>23</v>
      </c>
      <c r="D1" s="5" t="s">
        <v>24</v>
      </c>
      <c r="E1" s="5" t="s">
        <v>25</v>
      </c>
      <c r="F1" s="5" t="s">
        <v>26</v>
      </c>
      <c r="G1" s="5" t="s">
        <v>27</v>
      </c>
      <c r="H1" s="5" t="s">
        <v>28</v>
      </c>
    </row>
    <row r="2" spans="1:8">
      <c r="A2" s="2" t="s">
        <v>29</v>
      </c>
      <c r="B2" s="2" t="s">
        <v>30</v>
      </c>
      <c r="C2" s="18">
        <v>54</v>
      </c>
      <c r="D2" s="18">
        <v>78</v>
      </c>
      <c r="E2" s="18">
        <v>78</v>
      </c>
      <c r="F2" s="6">
        <f t="shared" ref="F2:F32" si="0">C2+D2+E2</f>
        <v>210</v>
      </c>
      <c r="G2" s="6">
        <f t="shared" ref="G2:G32" si="1">RANK(F2,$F$2:$F$32)</f>
        <v>1</v>
      </c>
      <c r="H2" s="3" t="str">
        <f t="shared" ref="H2:H32" si="2">IF(G2&lt;=15,"přijat","nepřijat")</f>
        <v>přijat</v>
      </c>
    </row>
    <row r="3" spans="1:8">
      <c r="A3" s="2" t="s">
        <v>31</v>
      </c>
      <c r="B3" s="2" t="s">
        <v>32</v>
      </c>
      <c r="C3" s="18">
        <v>69</v>
      </c>
      <c r="D3" s="18">
        <v>93</v>
      </c>
      <c r="E3" s="18">
        <v>47</v>
      </c>
      <c r="F3" s="6">
        <f t="shared" si="0"/>
        <v>209</v>
      </c>
      <c r="G3" s="6">
        <f t="shared" si="1"/>
        <v>2</v>
      </c>
      <c r="H3" s="3" t="str">
        <f t="shared" si="2"/>
        <v>přijat</v>
      </c>
    </row>
    <row r="4" spans="1:8">
      <c r="A4" s="2" t="s">
        <v>33</v>
      </c>
      <c r="B4" s="2" t="s">
        <v>34</v>
      </c>
      <c r="C4" s="18">
        <v>50</v>
      </c>
      <c r="D4" s="18">
        <v>85</v>
      </c>
      <c r="E4" s="18">
        <v>69</v>
      </c>
      <c r="F4" s="6">
        <f t="shared" si="0"/>
        <v>204</v>
      </c>
      <c r="G4" s="6">
        <f t="shared" si="1"/>
        <v>3</v>
      </c>
      <c r="H4" s="3" t="str">
        <f t="shared" si="2"/>
        <v>přijat</v>
      </c>
    </row>
    <row r="5" spans="1:8">
      <c r="A5" s="2" t="s">
        <v>35</v>
      </c>
      <c r="B5" s="2" t="s">
        <v>36</v>
      </c>
      <c r="C5" s="18">
        <v>60</v>
      </c>
      <c r="D5" s="18">
        <v>89</v>
      </c>
      <c r="E5" s="18">
        <v>54</v>
      </c>
      <c r="F5" s="6">
        <f t="shared" si="0"/>
        <v>203</v>
      </c>
      <c r="G5" s="6">
        <f t="shared" si="1"/>
        <v>4</v>
      </c>
      <c r="H5" s="3" t="str">
        <f t="shared" si="2"/>
        <v>přijat</v>
      </c>
    </row>
    <row r="6" spans="1:8">
      <c r="A6" s="2" t="s">
        <v>37</v>
      </c>
      <c r="B6" s="2" t="s">
        <v>38</v>
      </c>
      <c r="C6" s="18">
        <v>54</v>
      </c>
      <c r="D6" s="18">
        <v>94</v>
      </c>
      <c r="E6" s="18">
        <v>53</v>
      </c>
      <c r="F6" s="6">
        <f t="shared" si="0"/>
        <v>201</v>
      </c>
      <c r="G6" s="6">
        <f t="shared" si="1"/>
        <v>5</v>
      </c>
      <c r="H6" s="3" t="str">
        <f t="shared" si="2"/>
        <v>přijat</v>
      </c>
    </row>
    <row r="7" spans="1:8">
      <c r="A7" s="2" t="s">
        <v>39</v>
      </c>
      <c r="B7" s="2" t="s">
        <v>40</v>
      </c>
      <c r="C7" s="18">
        <v>36</v>
      </c>
      <c r="D7" s="18">
        <v>67</v>
      </c>
      <c r="E7" s="18">
        <v>89</v>
      </c>
      <c r="F7" s="6">
        <f t="shared" si="0"/>
        <v>192</v>
      </c>
      <c r="G7" s="6">
        <f t="shared" si="1"/>
        <v>6</v>
      </c>
      <c r="H7" s="3" t="str">
        <f t="shared" si="2"/>
        <v>přijat</v>
      </c>
    </row>
    <row r="8" spans="1:8">
      <c r="A8" s="2" t="s">
        <v>41</v>
      </c>
      <c r="B8" s="2" t="s">
        <v>42</v>
      </c>
      <c r="C8" s="18">
        <v>45</v>
      </c>
      <c r="D8" s="18">
        <v>58</v>
      </c>
      <c r="E8" s="18">
        <v>89</v>
      </c>
      <c r="F8" s="6">
        <f t="shared" si="0"/>
        <v>192</v>
      </c>
      <c r="G8" s="6">
        <f t="shared" si="1"/>
        <v>6</v>
      </c>
      <c r="H8" s="3" t="str">
        <f t="shared" si="2"/>
        <v>přijat</v>
      </c>
    </row>
    <row r="9" spans="1:8">
      <c r="A9" s="2" t="s">
        <v>43</v>
      </c>
      <c r="B9" s="2" t="s">
        <v>44</v>
      </c>
      <c r="C9" s="18">
        <v>47</v>
      </c>
      <c r="D9" s="18">
        <v>78</v>
      </c>
      <c r="E9" s="18">
        <v>65</v>
      </c>
      <c r="F9" s="6">
        <f t="shared" si="0"/>
        <v>190</v>
      </c>
      <c r="G9" s="6">
        <f t="shared" si="1"/>
        <v>8</v>
      </c>
      <c r="H9" s="3" t="str">
        <f t="shared" si="2"/>
        <v>přijat</v>
      </c>
    </row>
    <row r="10" spans="1:8">
      <c r="A10" s="2" t="s">
        <v>45</v>
      </c>
      <c r="B10" s="2" t="s">
        <v>46</v>
      </c>
      <c r="C10" s="18">
        <v>46</v>
      </c>
      <c r="D10" s="18">
        <v>69</v>
      </c>
      <c r="E10" s="18">
        <v>70</v>
      </c>
      <c r="F10" s="6">
        <f t="shared" si="0"/>
        <v>185</v>
      </c>
      <c r="G10" s="6">
        <f t="shared" si="1"/>
        <v>9</v>
      </c>
      <c r="H10" s="3" t="str">
        <f t="shared" si="2"/>
        <v>přijat</v>
      </c>
    </row>
    <row r="11" spans="1:8">
      <c r="A11" s="2" t="s">
        <v>47</v>
      </c>
      <c r="B11" s="2" t="s">
        <v>48</v>
      </c>
      <c r="C11" s="18">
        <v>51</v>
      </c>
      <c r="D11" s="18">
        <v>74</v>
      </c>
      <c r="E11" s="18">
        <v>55</v>
      </c>
      <c r="F11" s="6">
        <f t="shared" si="0"/>
        <v>180</v>
      </c>
      <c r="G11" s="6">
        <f t="shared" si="1"/>
        <v>10</v>
      </c>
      <c r="H11" s="3" t="str">
        <f t="shared" si="2"/>
        <v>přijat</v>
      </c>
    </row>
    <row r="12" spans="1:8">
      <c r="A12" s="2" t="s">
        <v>49</v>
      </c>
      <c r="B12" s="2" t="s">
        <v>30</v>
      </c>
      <c r="C12" s="18">
        <v>65</v>
      </c>
      <c r="D12" s="18">
        <v>45</v>
      </c>
      <c r="E12" s="18">
        <v>61</v>
      </c>
      <c r="F12" s="6">
        <f t="shared" si="0"/>
        <v>171</v>
      </c>
      <c r="G12" s="6">
        <f t="shared" si="1"/>
        <v>11</v>
      </c>
      <c r="H12" s="3" t="str">
        <f t="shared" si="2"/>
        <v>přijat</v>
      </c>
    </row>
    <row r="13" spans="1:8">
      <c r="A13" s="2" t="s">
        <v>50</v>
      </c>
      <c r="B13" s="2" t="s">
        <v>51</v>
      </c>
      <c r="C13" s="18">
        <v>24</v>
      </c>
      <c r="D13" s="18">
        <v>61</v>
      </c>
      <c r="E13" s="18">
        <v>85</v>
      </c>
      <c r="F13" s="6">
        <f t="shared" si="0"/>
        <v>170</v>
      </c>
      <c r="G13" s="6">
        <f t="shared" si="1"/>
        <v>12</v>
      </c>
      <c r="H13" s="3" t="str">
        <f t="shared" si="2"/>
        <v>přijat</v>
      </c>
    </row>
    <row r="14" spans="1:8">
      <c r="A14" s="2" t="s">
        <v>52</v>
      </c>
      <c r="B14" s="2" t="s">
        <v>53</v>
      </c>
      <c r="C14" s="18">
        <v>30</v>
      </c>
      <c r="D14" s="18">
        <v>89</v>
      </c>
      <c r="E14" s="18">
        <v>51</v>
      </c>
      <c r="F14" s="6">
        <f t="shared" si="0"/>
        <v>170</v>
      </c>
      <c r="G14" s="6">
        <f t="shared" si="1"/>
        <v>12</v>
      </c>
      <c r="H14" s="3" t="str">
        <f t="shared" si="2"/>
        <v>přijat</v>
      </c>
    </row>
    <row r="15" spans="1:8">
      <c r="A15" s="2" t="s">
        <v>54</v>
      </c>
      <c r="B15" s="2" t="s">
        <v>55</v>
      </c>
      <c r="C15" s="18">
        <v>70</v>
      </c>
      <c r="D15" s="18">
        <v>69</v>
      </c>
      <c r="E15" s="18">
        <v>26</v>
      </c>
      <c r="F15" s="6">
        <f>C15+D15+E15</f>
        <v>165</v>
      </c>
      <c r="G15" s="6">
        <f>RANK(F15,$F$2:$F$32)</f>
        <v>14</v>
      </c>
      <c r="H15" s="3" t="str">
        <f>IF(G15&lt;=15,"přijat","nepřijat")</f>
        <v>přijat</v>
      </c>
    </row>
    <row r="16" spans="1:8">
      <c r="A16" s="2" t="s">
        <v>56</v>
      </c>
      <c r="B16" s="2" t="s">
        <v>57</v>
      </c>
      <c r="C16" s="18">
        <v>80</v>
      </c>
      <c r="D16" s="18">
        <v>40</v>
      </c>
      <c r="E16" s="18">
        <v>45</v>
      </c>
      <c r="F16" s="6">
        <f t="shared" si="0"/>
        <v>165</v>
      </c>
      <c r="G16" s="6">
        <f t="shared" si="1"/>
        <v>14</v>
      </c>
      <c r="H16" s="3" t="str">
        <f t="shared" si="2"/>
        <v>přijat</v>
      </c>
    </row>
    <row r="17" spans="1:8">
      <c r="A17" s="2" t="s">
        <v>58</v>
      </c>
      <c r="B17" s="2" t="s">
        <v>48</v>
      </c>
      <c r="C17" s="18">
        <v>24</v>
      </c>
      <c r="D17" s="18">
        <v>90</v>
      </c>
      <c r="E17" s="18">
        <v>45</v>
      </c>
      <c r="F17" s="6">
        <f t="shared" si="0"/>
        <v>159</v>
      </c>
      <c r="G17" s="6">
        <f t="shared" si="1"/>
        <v>16</v>
      </c>
      <c r="H17" s="3" t="str">
        <f t="shared" si="2"/>
        <v>nepřijat</v>
      </c>
    </row>
    <row r="18" spans="1:8">
      <c r="A18" s="2" t="s">
        <v>59</v>
      </c>
      <c r="B18" s="2" t="s">
        <v>46</v>
      </c>
      <c r="C18" s="18">
        <v>45</v>
      </c>
      <c r="D18" s="18">
        <v>74</v>
      </c>
      <c r="E18" s="18">
        <v>37</v>
      </c>
      <c r="F18" s="6">
        <f t="shared" si="0"/>
        <v>156</v>
      </c>
      <c r="G18" s="6">
        <f t="shared" si="1"/>
        <v>17</v>
      </c>
      <c r="H18" s="3" t="str">
        <f t="shared" si="2"/>
        <v>nepřijat</v>
      </c>
    </row>
    <row r="19" spans="1:8">
      <c r="A19" s="2" t="s">
        <v>60</v>
      </c>
      <c r="B19" s="2" t="s">
        <v>61</v>
      </c>
      <c r="C19" s="18">
        <v>37</v>
      </c>
      <c r="D19" s="18">
        <v>26</v>
      </c>
      <c r="E19" s="18">
        <v>74</v>
      </c>
      <c r="F19" s="6">
        <f t="shared" si="0"/>
        <v>137</v>
      </c>
      <c r="G19" s="6">
        <f t="shared" si="1"/>
        <v>18</v>
      </c>
      <c r="H19" s="3" t="str">
        <f t="shared" si="2"/>
        <v>nepřijat</v>
      </c>
    </row>
    <row r="20" spans="1:8">
      <c r="A20" s="2" t="s">
        <v>62</v>
      </c>
      <c r="B20" s="2" t="s">
        <v>63</v>
      </c>
      <c r="C20" s="18">
        <v>25</v>
      </c>
      <c r="D20" s="18">
        <v>70</v>
      </c>
      <c r="E20" s="18">
        <v>37</v>
      </c>
      <c r="F20" s="6">
        <f t="shared" si="0"/>
        <v>132</v>
      </c>
      <c r="G20" s="6">
        <f t="shared" si="1"/>
        <v>19</v>
      </c>
      <c r="H20" s="3" t="str">
        <f t="shared" si="2"/>
        <v>nepřijat</v>
      </c>
    </row>
    <row r="21" spans="1:8">
      <c r="A21" s="2" t="s">
        <v>64</v>
      </c>
      <c r="B21" s="2" t="s">
        <v>65</v>
      </c>
      <c r="C21" s="18">
        <v>47</v>
      </c>
      <c r="D21" s="18">
        <v>48</v>
      </c>
      <c r="E21" s="18">
        <v>36</v>
      </c>
      <c r="F21" s="6">
        <f t="shared" si="0"/>
        <v>131</v>
      </c>
      <c r="G21" s="6">
        <f t="shared" si="1"/>
        <v>20</v>
      </c>
      <c r="H21" s="3" t="str">
        <f t="shared" si="2"/>
        <v>nepřijat</v>
      </c>
    </row>
    <row r="22" spans="1:8">
      <c r="A22" s="2" t="s">
        <v>66</v>
      </c>
      <c r="B22" s="2" t="s">
        <v>51</v>
      </c>
      <c r="C22" s="18">
        <v>28</v>
      </c>
      <c r="D22" s="18">
        <v>50</v>
      </c>
      <c r="E22" s="18">
        <v>46</v>
      </c>
      <c r="F22" s="6">
        <f t="shared" si="0"/>
        <v>124</v>
      </c>
      <c r="G22" s="6">
        <f t="shared" si="1"/>
        <v>21</v>
      </c>
      <c r="H22" s="3" t="str">
        <f t="shared" si="2"/>
        <v>nepřijat</v>
      </c>
    </row>
    <row r="23" spans="1:8">
      <c r="A23" s="2" t="s">
        <v>67</v>
      </c>
      <c r="B23" s="2" t="s">
        <v>36</v>
      </c>
      <c r="C23" s="18">
        <v>28</v>
      </c>
      <c r="D23" s="18">
        <v>14</v>
      </c>
      <c r="E23" s="18">
        <v>78</v>
      </c>
      <c r="F23" s="6">
        <f t="shared" si="0"/>
        <v>120</v>
      </c>
      <c r="G23" s="6">
        <f t="shared" si="1"/>
        <v>22</v>
      </c>
      <c r="H23" s="3" t="str">
        <f t="shared" si="2"/>
        <v>nepřijat</v>
      </c>
    </row>
    <row r="24" spans="1:8">
      <c r="A24" s="2" t="s">
        <v>68</v>
      </c>
      <c r="B24" s="2" t="s">
        <v>69</v>
      </c>
      <c r="C24" s="18">
        <v>65</v>
      </c>
      <c r="D24" s="18">
        <v>38</v>
      </c>
      <c r="E24" s="18">
        <v>17</v>
      </c>
      <c r="F24" s="6">
        <f t="shared" si="0"/>
        <v>120</v>
      </c>
      <c r="G24" s="6">
        <f t="shared" si="1"/>
        <v>22</v>
      </c>
      <c r="H24" s="3" t="str">
        <f t="shared" si="2"/>
        <v>nepřijat</v>
      </c>
    </row>
    <row r="25" spans="1:8">
      <c r="A25" s="2" t="s">
        <v>70</v>
      </c>
      <c r="B25" s="2" t="s">
        <v>69</v>
      </c>
      <c r="C25" s="18">
        <v>64</v>
      </c>
      <c r="D25" s="18">
        <v>3</v>
      </c>
      <c r="E25" s="18">
        <v>50</v>
      </c>
      <c r="F25" s="6">
        <f t="shared" si="0"/>
        <v>117</v>
      </c>
      <c r="G25" s="6">
        <f t="shared" si="1"/>
        <v>24</v>
      </c>
      <c r="H25" s="3" t="str">
        <f t="shared" si="2"/>
        <v>nepřijat</v>
      </c>
    </row>
    <row r="26" spans="1:8">
      <c r="A26" s="2" t="s">
        <v>71</v>
      </c>
      <c r="B26" s="2" t="s">
        <v>72</v>
      </c>
      <c r="C26" s="18">
        <v>34</v>
      </c>
      <c r="D26" s="18">
        <v>40</v>
      </c>
      <c r="E26" s="18">
        <v>38</v>
      </c>
      <c r="F26" s="6">
        <f t="shared" si="0"/>
        <v>112</v>
      </c>
      <c r="G26" s="6">
        <f t="shared" si="1"/>
        <v>25</v>
      </c>
      <c r="H26" s="3" t="str">
        <f t="shared" si="2"/>
        <v>nepřijat</v>
      </c>
    </row>
    <row r="27" spans="1:8">
      <c r="A27" s="2" t="s">
        <v>73</v>
      </c>
      <c r="B27" s="2" t="s">
        <v>74</v>
      </c>
      <c r="C27" s="18">
        <v>15</v>
      </c>
      <c r="D27" s="18">
        <v>55</v>
      </c>
      <c r="E27" s="18">
        <v>35</v>
      </c>
      <c r="F27" s="6">
        <f t="shared" si="0"/>
        <v>105</v>
      </c>
      <c r="G27" s="6">
        <f t="shared" si="1"/>
        <v>26</v>
      </c>
      <c r="H27" s="3" t="str">
        <f t="shared" si="2"/>
        <v>nepřijat</v>
      </c>
    </row>
    <row r="28" spans="1:8">
      <c r="A28" s="2" t="s">
        <v>75</v>
      </c>
      <c r="B28" s="2" t="s">
        <v>76</v>
      </c>
      <c r="C28" s="18">
        <v>26</v>
      </c>
      <c r="D28" s="18">
        <v>8</v>
      </c>
      <c r="E28" s="18">
        <v>69</v>
      </c>
      <c r="F28" s="6">
        <f t="shared" si="0"/>
        <v>103</v>
      </c>
      <c r="G28" s="6">
        <f t="shared" si="1"/>
        <v>27</v>
      </c>
      <c r="H28" s="3" t="str">
        <f t="shared" si="2"/>
        <v>nepřijat</v>
      </c>
    </row>
    <row r="29" spans="1:8">
      <c r="A29" s="2" t="s">
        <v>77</v>
      </c>
      <c r="B29" s="2" t="s">
        <v>78</v>
      </c>
      <c r="C29" s="18">
        <v>37</v>
      </c>
      <c r="D29" s="18">
        <v>52</v>
      </c>
      <c r="E29" s="18">
        <v>3</v>
      </c>
      <c r="F29" s="6">
        <f t="shared" si="0"/>
        <v>92</v>
      </c>
      <c r="G29" s="6">
        <f t="shared" si="1"/>
        <v>28</v>
      </c>
      <c r="H29" s="3" t="str">
        <f t="shared" si="2"/>
        <v>nepřijat</v>
      </c>
    </row>
    <row r="30" spans="1:8">
      <c r="A30" s="2" t="s">
        <v>79</v>
      </c>
      <c r="B30" s="2" t="s">
        <v>46</v>
      </c>
      <c r="C30" s="18">
        <v>35</v>
      </c>
      <c r="D30" s="18">
        <v>42</v>
      </c>
      <c r="E30" s="18">
        <v>14</v>
      </c>
      <c r="F30" s="6">
        <f t="shared" si="0"/>
        <v>91</v>
      </c>
      <c r="G30" s="6">
        <f t="shared" si="1"/>
        <v>29</v>
      </c>
      <c r="H30" s="3" t="str">
        <f t="shared" si="2"/>
        <v>nepřijat</v>
      </c>
    </row>
    <row r="31" spans="1:8">
      <c r="A31" s="2" t="s">
        <v>80</v>
      </c>
      <c r="B31" s="2" t="s">
        <v>81</v>
      </c>
      <c r="C31" s="18">
        <v>45</v>
      </c>
      <c r="D31" s="18">
        <v>24</v>
      </c>
      <c r="E31" s="18">
        <v>16</v>
      </c>
      <c r="F31" s="6">
        <f t="shared" si="0"/>
        <v>85</v>
      </c>
      <c r="G31" s="6">
        <f t="shared" si="1"/>
        <v>30</v>
      </c>
      <c r="H31" s="3" t="str">
        <f t="shared" si="2"/>
        <v>nepřijat</v>
      </c>
    </row>
    <row r="32" spans="1:8">
      <c r="A32" s="2" t="s">
        <v>82</v>
      </c>
      <c r="B32" s="2" t="s">
        <v>51</v>
      </c>
      <c r="C32" s="18">
        <v>30</v>
      </c>
      <c r="D32" s="18">
        <v>16</v>
      </c>
      <c r="E32" s="18">
        <v>34</v>
      </c>
      <c r="F32" s="6">
        <f t="shared" si="0"/>
        <v>80</v>
      </c>
      <c r="G32" s="6">
        <f t="shared" si="1"/>
        <v>31</v>
      </c>
      <c r="H32" s="3" t="str">
        <f t="shared" si="2"/>
        <v>nepřijat</v>
      </c>
    </row>
    <row r="33" spans="1:8">
      <c r="A33" s="22" t="s">
        <v>83</v>
      </c>
      <c r="B33" s="22"/>
      <c r="C33" s="7">
        <f>AVERAGE(C2:C32)</f>
        <v>44.064516129032256</v>
      </c>
      <c r="D33" s="7">
        <f>AVERAGE(D2:D32)</f>
        <v>56.096774193548384</v>
      </c>
      <c r="E33" s="7">
        <f>AVERAGE(E2:E32)</f>
        <v>50.516129032258064</v>
      </c>
      <c r="F33" s="8">
        <f>AVERAGE(F2:F32)</f>
        <v>150.67741935483872</v>
      </c>
      <c r="G33" s="8">
        <f>AVERAGE(G2:G32)</f>
        <v>15.870967741935484</v>
      </c>
      <c r="H33" s="18" t="s">
        <v>84</v>
      </c>
    </row>
    <row r="34" spans="1:8">
      <c r="A34" s="22" t="s">
        <v>85</v>
      </c>
      <c r="B34" s="22"/>
      <c r="C34" s="18">
        <f>MIN(C2:C32)</f>
        <v>15</v>
      </c>
      <c r="D34" s="18">
        <f>MIN(D2:D32)</f>
        <v>3</v>
      </c>
      <c r="E34" s="18">
        <f>MIN(E2:E32)</f>
        <v>3</v>
      </c>
      <c r="F34" s="1">
        <f>MIN(F2:F32)</f>
        <v>80</v>
      </c>
      <c r="G34" s="1">
        <f>MIN(G2:G32)</f>
        <v>1</v>
      </c>
      <c r="H34" s="18" t="s">
        <v>84</v>
      </c>
    </row>
    <row r="35" spans="1:8">
      <c r="A35" s="23" t="s">
        <v>86</v>
      </c>
      <c r="B35" s="23"/>
      <c r="C35" s="18">
        <f>MAX(C2:C32)</f>
        <v>80</v>
      </c>
      <c r="D35" s="18">
        <f>MAX(D2:D32)</f>
        <v>94</v>
      </c>
      <c r="E35" s="18">
        <f>MAX(E2:E32)</f>
        <v>89</v>
      </c>
      <c r="F35" s="1">
        <f>MAX(F2:F32)</f>
        <v>210</v>
      </c>
      <c r="G35" s="1">
        <f>MAX(G2:G32)</f>
        <v>31</v>
      </c>
      <c r="H35" s="18" t="s">
        <v>84</v>
      </c>
    </row>
    <row r="36" spans="1:8">
      <c r="A36" s="22" t="s">
        <v>87</v>
      </c>
      <c r="B36" s="22"/>
      <c r="C36" s="19">
        <f>COUNT(C2:C32)</f>
        <v>31</v>
      </c>
      <c r="D36" s="20"/>
      <c r="E36" s="20"/>
      <c r="F36" s="20"/>
      <c r="G36" s="20"/>
      <c r="H36" s="21"/>
    </row>
  </sheetData>
  <mergeCells count="5">
    <mergeCell ref="C36:H36"/>
    <mergeCell ref="A33:B33"/>
    <mergeCell ref="A34:B34"/>
    <mergeCell ref="A35:B35"/>
    <mergeCell ref="A36:B36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VOŠS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Janík</dc:creator>
  <cp:keywords/>
  <dc:description/>
  <cp:lastModifiedBy>Polák, Radek</cp:lastModifiedBy>
  <cp:revision/>
  <dcterms:created xsi:type="dcterms:W3CDTF">2002-11-10T14:34:10Z</dcterms:created>
  <dcterms:modified xsi:type="dcterms:W3CDTF">2020-12-11T13:27:04Z</dcterms:modified>
  <cp:category/>
  <cp:contentStatus/>
</cp:coreProperties>
</file>