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ňa\OneDrive - Vysoká škola zdravotnická\Plocha\statistika\_Výuka statistika\_Výuka statistika\"/>
    </mc:Choice>
  </mc:AlternateContent>
  <bookViews>
    <workbookView xWindow="0" yWindow="0" windowWidth="41280" windowHeight="13380" firstSheet="3" activeTab="7"/>
  </bookViews>
  <sheets>
    <sheet name="KT" sheetId="6" r:id="rId1"/>
    <sheet name="Surová data" sheetId="5" r:id="rId2"/>
    <sheet name="50-50 vzorce" sheetId="4" r:id="rId3"/>
    <sheet name="100-0" sheetId="2" r:id="rId4"/>
    <sheet name="90-10" sheetId="1" r:id="rId5"/>
    <sheet name="p hodnota 100-0" sheetId="12" r:id="rId6"/>
    <sheet name="p hodnota 90-10" sheetId="11" r:id="rId7"/>
    <sheet name="p hodnota 50-50" sheetId="3" r:id="rId8"/>
  </sheets>
  <definedNames>
    <definedName name="_xlchart.v1.0" hidden="1">#REF!</definedName>
    <definedName name="_xlchart.v1.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 l="1"/>
  <c r="H3" i="12"/>
  <c r="D15" i="12" l="1"/>
  <c r="C10" i="12"/>
  <c r="B10" i="12"/>
  <c r="C15" i="12" s="1"/>
  <c r="C9" i="12"/>
  <c r="C11" i="12" s="1"/>
  <c r="B9" i="12"/>
  <c r="C14" i="12" s="1"/>
  <c r="G3" i="11"/>
  <c r="D15" i="11"/>
  <c r="C10" i="11"/>
  <c r="B10" i="11"/>
  <c r="C15" i="11" s="1"/>
  <c r="C9" i="11"/>
  <c r="D14" i="11" s="1"/>
  <c r="B9" i="11"/>
  <c r="C14" i="11" s="1"/>
  <c r="C18" i="11" s="1"/>
  <c r="B11" i="12" l="1"/>
  <c r="D11" i="12" s="1"/>
  <c r="D14" i="12"/>
  <c r="C18" i="12" s="1"/>
  <c r="D9" i="12"/>
  <c r="D10" i="12"/>
  <c r="C30" i="11"/>
  <c r="B11" i="11"/>
  <c r="C11" i="11"/>
  <c r="D9" i="11"/>
  <c r="D10" i="11"/>
  <c r="C4" i="4"/>
  <c r="B4" i="4"/>
  <c r="D4" i="4"/>
  <c r="D3" i="4"/>
  <c r="D2" i="4"/>
  <c r="D15" i="3"/>
  <c r="C10" i="3"/>
  <c r="B10" i="3"/>
  <c r="C15" i="3" s="1"/>
  <c r="C9" i="3"/>
  <c r="D14" i="3" s="1"/>
  <c r="B9" i="3"/>
  <c r="C14" i="3" s="1"/>
  <c r="C30" i="1"/>
  <c r="C30" i="2"/>
  <c r="C18" i="2"/>
  <c r="C14" i="2"/>
  <c r="B9" i="2"/>
  <c r="D15" i="2"/>
  <c r="C10" i="2"/>
  <c r="B10" i="2"/>
  <c r="C15" i="2" s="1"/>
  <c r="C9" i="2"/>
  <c r="D14" i="2" s="1"/>
  <c r="C26" i="1"/>
  <c r="C14" i="1"/>
  <c r="C18" i="1"/>
  <c r="D15" i="1"/>
  <c r="D14" i="1"/>
  <c r="C15" i="1"/>
  <c r="D10" i="1"/>
  <c r="D11" i="1"/>
  <c r="D9" i="1"/>
  <c r="C11" i="1"/>
  <c r="B11" i="1"/>
  <c r="C9" i="1"/>
  <c r="C10" i="1"/>
  <c r="B10" i="1"/>
  <c r="B9" i="1"/>
  <c r="C30" i="12" l="1"/>
  <c r="C26" i="12"/>
  <c r="D11" i="11"/>
  <c r="C26" i="11" s="1"/>
  <c r="C8" i="4"/>
  <c r="D12" i="4" s="1"/>
  <c r="B8" i="4"/>
  <c r="C12" i="4" s="1"/>
  <c r="C7" i="4"/>
  <c r="D11" i="4" s="1"/>
  <c r="B7" i="4"/>
  <c r="C18" i="3"/>
  <c r="B11" i="3"/>
  <c r="C11" i="3"/>
  <c r="D9" i="3"/>
  <c r="D10" i="3"/>
  <c r="B11" i="2"/>
  <c r="C11" i="2"/>
  <c r="D9" i="2"/>
  <c r="D10" i="2"/>
  <c r="C9" i="4" l="1"/>
  <c r="B9" i="4"/>
  <c r="D9" i="4" s="1"/>
  <c r="C11" i="4"/>
  <c r="C14" i="4" s="1"/>
  <c r="D7" i="4"/>
  <c r="D8" i="4"/>
  <c r="D11" i="3"/>
  <c r="C30" i="3"/>
  <c r="C26" i="3"/>
  <c r="D11" i="2"/>
  <c r="C26" i="2" s="1"/>
  <c r="C18" i="4" l="1"/>
  <c r="C20" i="4"/>
</calcChain>
</file>

<file path=xl/sharedStrings.xml><?xml version="1.0" encoding="utf-8"?>
<sst xmlns="http://schemas.openxmlformats.org/spreadsheetml/2006/main" count="565" uniqueCount="37">
  <si>
    <t xml:space="preserve">muži </t>
  </si>
  <si>
    <t>ženy</t>
  </si>
  <si>
    <t>ano</t>
  </si>
  <si>
    <t>ne</t>
  </si>
  <si>
    <t>celkem</t>
  </si>
  <si>
    <t>testová statistika</t>
  </si>
  <si>
    <t>kritická hodnota</t>
  </si>
  <si>
    <t>Rozhodnutí:</t>
  </si>
  <si>
    <t>Na hladině významnosti 5 % nulovou hypotézu o nezávislosti jednotlivých znaků zamítáme a přijímáme hypotézu, která nám říká, že zde určitá závislost existuje.</t>
  </si>
  <si>
    <t>Cramerův koeficient</t>
  </si>
  <si>
    <t>Pearsonův koeficient</t>
  </si>
  <si>
    <t>ID respondenta</t>
  </si>
  <si>
    <t>Věk</t>
  </si>
  <si>
    <t>Pohlaví</t>
  </si>
  <si>
    <t>Váha</t>
  </si>
  <si>
    <t>Výška</t>
  </si>
  <si>
    <t>Vzdělání</t>
  </si>
  <si>
    <t>Kouření</t>
  </si>
  <si>
    <t>Alkohol</t>
  </si>
  <si>
    <t>36-55</t>
  </si>
  <si>
    <t>žena</t>
  </si>
  <si>
    <t>SŠ</t>
  </si>
  <si>
    <t>26-35</t>
  </si>
  <si>
    <t>pravidelně</t>
  </si>
  <si>
    <t>15-25</t>
  </si>
  <si>
    <t>muž</t>
  </si>
  <si>
    <t>příležitostně</t>
  </si>
  <si>
    <t>VŠ</t>
  </si>
  <si>
    <t>56-65</t>
  </si>
  <si>
    <t>ZŠ</t>
  </si>
  <si>
    <t>více než 65</t>
  </si>
  <si>
    <t>Popisky řádků</t>
  </si>
  <si>
    <t>Celkový součet</t>
  </si>
  <si>
    <t>Popisky sloupců</t>
  </si>
  <si>
    <t>Počet z Kouření</t>
  </si>
  <si>
    <r>
      <rPr>
        <i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hodnota</t>
    </r>
  </si>
  <si>
    <t>Na hladině významnosti 5 % nulovou hypotézu o nezávislosti jednotlivých znaků nezamítáme.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</si>
</sst>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z val="11"/>
      <name val="Calibri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indent="8"/>
    </xf>
    <xf numFmtId="0" fontId="0" fillId="2" borderId="1" xfId="0" applyFill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2" fillId="0" borderId="0" xfId="1" applyAlignment="1">
      <alignment horizontal="center" vertical="center"/>
    </xf>
    <xf numFmtId="1" fontId="2" fillId="0" borderId="0" xfId="1" applyNumberFormat="1" applyFill="1" applyBorder="1" applyAlignment="1">
      <alignment horizontal="center" vertical="center"/>
    </xf>
    <xf numFmtId="49" fontId="2" fillId="0" borderId="0" xfId="1" applyNumberForma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[Sešit1.xlsx]KT!Kontingenční tabulka5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KT!$B$3:$B$4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KT!$A$5:$A$10</c:f>
              <c:strCache>
                <c:ptCount val="5"/>
                <c:pt idx="0">
                  <c:v>15-25</c:v>
                </c:pt>
                <c:pt idx="1">
                  <c:v>26-35</c:v>
                </c:pt>
                <c:pt idx="2">
                  <c:v>36-55</c:v>
                </c:pt>
                <c:pt idx="3">
                  <c:v>56-65</c:v>
                </c:pt>
                <c:pt idx="4">
                  <c:v>více než 65</c:v>
                </c:pt>
              </c:strCache>
            </c:strRef>
          </c:cat>
          <c:val>
            <c:numRef>
              <c:f>KT!$B$5:$B$10</c:f>
              <c:numCache>
                <c:formatCode>General</c:formatCode>
                <c:ptCount val="5"/>
                <c:pt idx="0">
                  <c:v>9</c:v>
                </c:pt>
                <c:pt idx="1">
                  <c:v>10</c:v>
                </c:pt>
                <c:pt idx="2">
                  <c:v>10</c:v>
                </c:pt>
                <c:pt idx="3">
                  <c:v>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C-4EA6-9482-C9BC06A45D36}"/>
            </c:ext>
          </c:extLst>
        </c:ser>
        <c:ser>
          <c:idx val="1"/>
          <c:order val="1"/>
          <c:tx>
            <c:strRef>
              <c:f>KT!$C$3:$C$4</c:f>
              <c:strCache>
                <c:ptCount val="1"/>
                <c:pt idx="0">
                  <c:v>příležitostně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KT!$A$5:$A$10</c:f>
              <c:strCache>
                <c:ptCount val="5"/>
                <c:pt idx="0">
                  <c:v>15-25</c:v>
                </c:pt>
                <c:pt idx="1">
                  <c:v>26-35</c:v>
                </c:pt>
                <c:pt idx="2">
                  <c:v>36-55</c:v>
                </c:pt>
                <c:pt idx="3">
                  <c:v>56-65</c:v>
                </c:pt>
                <c:pt idx="4">
                  <c:v>více než 65</c:v>
                </c:pt>
              </c:strCache>
            </c:strRef>
          </c:cat>
          <c:val>
            <c:numRef>
              <c:f>KT!$C$5:$C$10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C-4EA6-9482-C9BC06A45D36}"/>
            </c:ext>
          </c:extLst>
        </c:ser>
        <c:ser>
          <c:idx val="2"/>
          <c:order val="2"/>
          <c:tx>
            <c:strRef>
              <c:f>KT!$D$3:$D$4</c:f>
              <c:strCache>
                <c:ptCount val="1"/>
                <c:pt idx="0">
                  <c:v>pravidelně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KT!$A$5:$A$10</c:f>
              <c:strCache>
                <c:ptCount val="5"/>
                <c:pt idx="0">
                  <c:v>15-25</c:v>
                </c:pt>
                <c:pt idx="1">
                  <c:v>26-35</c:v>
                </c:pt>
                <c:pt idx="2">
                  <c:v>36-55</c:v>
                </c:pt>
                <c:pt idx="3">
                  <c:v>56-65</c:v>
                </c:pt>
                <c:pt idx="4">
                  <c:v>více než 65</c:v>
                </c:pt>
              </c:strCache>
            </c:strRef>
          </c:cat>
          <c:val>
            <c:numRef>
              <c:f>KT!$D$5:$D$10</c:f>
              <c:numCache>
                <c:formatCode>General</c:formatCode>
                <c:ptCount val="5"/>
                <c:pt idx="0">
                  <c:v>2</c:v>
                </c:pt>
                <c:pt idx="1">
                  <c:v>10</c:v>
                </c:pt>
                <c:pt idx="2">
                  <c:v>8</c:v>
                </c:pt>
                <c:pt idx="3">
                  <c:v>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5C-4EA6-9482-C9BC06A4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392080"/>
        <c:axId val="1365889680"/>
      </c:barChart>
      <c:catAx>
        <c:axId val="163639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65889680"/>
        <c:crosses val="autoZero"/>
        <c:auto val="1"/>
        <c:lblAlgn val="ctr"/>
        <c:lblOffset val="100"/>
        <c:noMultiLvlLbl val="0"/>
      </c:catAx>
      <c:valAx>
        <c:axId val="136588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3639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'50-50 vzorce'!$B$1</c:f>
              <c:strCache>
                <c:ptCount val="1"/>
                <c:pt idx="0">
                  <c:v>ano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'50-50 vzorce'!$A$2:$A$3</c:f>
              <c:strCache>
                <c:ptCount val="2"/>
                <c:pt idx="0">
                  <c:v>muži </c:v>
                </c:pt>
                <c:pt idx="1">
                  <c:v>ženy</c:v>
                </c:pt>
              </c:strCache>
            </c:strRef>
          </c:cat>
          <c:val>
            <c:numRef>
              <c:f>'50-50 vzorce'!$B$2:$B$3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6-4149-99BC-53DAF2CB1E84}"/>
            </c:ext>
          </c:extLst>
        </c:ser>
        <c:ser>
          <c:idx val="1"/>
          <c:order val="1"/>
          <c:tx>
            <c:strRef>
              <c:f>'50-50 vzorce'!$C$1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'50-50 vzorce'!$A$2:$A$3</c:f>
              <c:strCache>
                <c:ptCount val="2"/>
                <c:pt idx="0">
                  <c:v>muži </c:v>
                </c:pt>
                <c:pt idx="1">
                  <c:v>ženy</c:v>
                </c:pt>
              </c:strCache>
            </c:strRef>
          </c:cat>
          <c:val>
            <c:numRef>
              <c:f>'50-50 vzorce'!$C$2:$C$3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6-4149-99BC-53DAF2CB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2994192"/>
        <c:axId val="1583403632"/>
      </c:barChart>
      <c:catAx>
        <c:axId val="158299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3403632"/>
        <c:crosses val="autoZero"/>
        <c:auto val="1"/>
        <c:lblAlgn val="ctr"/>
        <c:lblOffset val="100"/>
        <c:noMultiLvlLbl val="0"/>
      </c:catAx>
      <c:valAx>
        <c:axId val="158340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299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'100-0'!$B$1</c:f>
              <c:strCache>
                <c:ptCount val="1"/>
                <c:pt idx="0">
                  <c:v>ano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'100-0'!$A$2:$A$3</c:f>
              <c:strCache>
                <c:ptCount val="2"/>
                <c:pt idx="0">
                  <c:v>muži </c:v>
                </c:pt>
                <c:pt idx="1">
                  <c:v>ženy</c:v>
                </c:pt>
              </c:strCache>
            </c:strRef>
          </c:cat>
          <c:val>
            <c:numRef>
              <c:f>'100-0'!$B$2:$B$3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F-4B44-9F84-1CB40609AB5A}"/>
            </c:ext>
          </c:extLst>
        </c:ser>
        <c:ser>
          <c:idx val="1"/>
          <c:order val="1"/>
          <c:tx>
            <c:strRef>
              <c:f>'100-0'!$C$1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'100-0'!$A$2:$A$3</c:f>
              <c:strCache>
                <c:ptCount val="2"/>
                <c:pt idx="0">
                  <c:v>muži </c:v>
                </c:pt>
                <c:pt idx="1">
                  <c:v>ženy</c:v>
                </c:pt>
              </c:strCache>
            </c:strRef>
          </c:cat>
          <c:val>
            <c:numRef>
              <c:f>'100-0'!$C$2:$C$3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F-4B44-9F84-1CB40609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2994192"/>
        <c:axId val="1583403632"/>
      </c:barChart>
      <c:catAx>
        <c:axId val="158299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3403632"/>
        <c:crosses val="autoZero"/>
        <c:auto val="1"/>
        <c:lblAlgn val="ctr"/>
        <c:lblOffset val="100"/>
        <c:noMultiLvlLbl val="0"/>
      </c:catAx>
      <c:valAx>
        <c:axId val="158340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299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'90-10'!$B$1</c:f>
              <c:strCache>
                <c:ptCount val="1"/>
                <c:pt idx="0">
                  <c:v>ano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'90-10'!$A$2:$A$3</c:f>
              <c:strCache>
                <c:ptCount val="2"/>
                <c:pt idx="0">
                  <c:v>muži </c:v>
                </c:pt>
                <c:pt idx="1">
                  <c:v>ženy</c:v>
                </c:pt>
              </c:strCache>
            </c:strRef>
          </c:cat>
          <c:val>
            <c:numRef>
              <c:f>'90-10'!$B$2:$B$3</c:f>
              <c:numCache>
                <c:formatCode>General</c:formatCode>
                <c:ptCount val="2"/>
                <c:pt idx="0">
                  <c:v>90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A-4720-82E8-28DA05FB5A17}"/>
            </c:ext>
          </c:extLst>
        </c:ser>
        <c:ser>
          <c:idx val="1"/>
          <c:order val="1"/>
          <c:tx>
            <c:strRef>
              <c:f>'90-10'!$C$1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'90-10'!$A$2:$A$3</c:f>
              <c:strCache>
                <c:ptCount val="2"/>
                <c:pt idx="0">
                  <c:v>muži </c:v>
                </c:pt>
                <c:pt idx="1">
                  <c:v>ženy</c:v>
                </c:pt>
              </c:strCache>
            </c:strRef>
          </c:cat>
          <c:val>
            <c:numRef>
              <c:f>'90-10'!$C$2:$C$3</c:f>
              <c:numCache>
                <c:formatCode>General</c:formatCode>
                <c:ptCount val="2"/>
                <c:pt idx="0">
                  <c:v>10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BA-4720-82E8-28DA05FB5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2994192"/>
        <c:axId val="1583403632"/>
      </c:barChart>
      <c:catAx>
        <c:axId val="158299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3403632"/>
        <c:crosses val="autoZero"/>
        <c:auto val="1"/>
        <c:lblAlgn val="ctr"/>
        <c:lblOffset val="100"/>
        <c:noMultiLvlLbl val="0"/>
      </c:catAx>
      <c:valAx>
        <c:axId val="158340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299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</xdr:colOff>
      <xdr:row>11</xdr:row>
      <xdr:rowOff>175260</xdr:rowOff>
    </xdr:from>
    <xdr:to>
      <xdr:col>5</xdr:col>
      <xdr:colOff>118110</xdr:colOff>
      <xdr:row>26</xdr:row>
      <xdr:rowOff>175260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C1A7EE-D265-45BD-96B7-4BD12123F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22</xdr:row>
      <xdr:rowOff>15240</xdr:rowOff>
    </xdr:from>
    <xdr:to>
      <xdr:col>3</xdr:col>
      <xdr:colOff>262890</xdr:colOff>
      <xdr:row>37</xdr:row>
      <xdr:rowOff>22860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5C0D780-D71E-4D45-9047-AE89D30FA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201930</xdr:colOff>
      <xdr:row>4</xdr:row>
      <xdr:rowOff>68580</xdr:rowOff>
    </xdr:from>
    <xdr:to>
      <xdr:col>12</xdr:col>
      <xdr:colOff>506730</xdr:colOff>
      <xdr:row>19</xdr:row>
      <xdr:rowOff>68580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C70E788-A26A-484B-85CB-8475815E3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605790</xdr:colOff>
      <xdr:row>0</xdr:row>
      <xdr:rowOff>167640</xdr:rowOff>
    </xdr:from>
    <xdr:to>
      <xdr:col>12</xdr:col>
      <xdr:colOff>300990</xdr:colOff>
      <xdr:row>15</xdr:row>
      <xdr:rowOff>167640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420E865-B5B5-4B1D-9057-8E75A2FB24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xová, Soňa" refreshedDate="43899.501246874999" createdVersion="6" refreshedVersion="6" minRefreshableVersion="3" recordCount="87">
  <cacheSource type="worksheet">
    <worksheetSource ref="A1:H88" sheet="Surová data"/>
  </cacheSource>
  <cacheFields count="8">
    <cacheField name="ID respondenta" numFmtId="1">
      <sharedItems containsSemiMixedTypes="0" containsString="0" containsNumber="1" containsInteger="1" minValue="1" maxValue="87"/>
    </cacheField>
    <cacheField name="Věk" numFmtId="49">
      <sharedItems count="5">
        <s v="36-55"/>
        <s v="26-35"/>
        <s v="15-25"/>
        <s v="56-65"/>
        <s v="více než 65"/>
      </sharedItems>
    </cacheField>
    <cacheField name="Pohlaví" numFmtId="49">
      <sharedItems/>
    </cacheField>
    <cacheField name="Váha" numFmtId="1">
      <sharedItems containsSemiMixedTypes="0" containsString="0" containsNumber="1" containsInteger="1" minValue="45" maxValue="139"/>
    </cacheField>
    <cacheField name="Výška" numFmtId="1">
      <sharedItems containsSemiMixedTypes="0" containsString="0" containsNumber="1" containsInteger="1" minValue="58" maxValue="193"/>
    </cacheField>
    <cacheField name="Vzdělání" numFmtId="49">
      <sharedItems/>
    </cacheField>
    <cacheField name="Kouření" numFmtId="49">
      <sharedItems count="3">
        <s v="ne"/>
        <s v="pravidelně"/>
        <s v="příležitostně"/>
      </sharedItems>
    </cacheField>
    <cacheField name="Alkohol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n v="1"/>
    <x v="0"/>
    <s v="žena"/>
    <n v="75"/>
    <n v="176"/>
    <s v="SŠ"/>
    <x v="0"/>
    <s v="ne"/>
  </r>
  <r>
    <n v="2"/>
    <x v="1"/>
    <s v="žena"/>
    <n v="76"/>
    <n v="178"/>
    <s v="SŠ"/>
    <x v="1"/>
    <s v="ne"/>
  </r>
  <r>
    <n v="3"/>
    <x v="2"/>
    <s v="muž"/>
    <n v="90"/>
    <n v="183"/>
    <s v="SŠ"/>
    <x v="0"/>
    <s v="příležitostně"/>
  </r>
  <r>
    <n v="4"/>
    <x v="0"/>
    <s v="žena"/>
    <n v="80"/>
    <n v="178"/>
    <s v="SŠ"/>
    <x v="0"/>
    <s v="ne"/>
  </r>
  <r>
    <n v="5"/>
    <x v="2"/>
    <s v="žena"/>
    <n v="70"/>
    <n v="178"/>
    <s v="VŠ"/>
    <x v="0"/>
    <s v="ne"/>
  </r>
  <r>
    <n v="6"/>
    <x v="2"/>
    <s v="muž"/>
    <n v="90"/>
    <n v="191"/>
    <s v="SŠ"/>
    <x v="0"/>
    <s v="ne"/>
  </r>
  <r>
    <n v="7"/>
    <x v="1"/>
    <s v="žena"/>
    <n v="69"/>
    <n v="173"/>
    <s v="VŠ"/>
    <x v="0"/>
    <s v="ne"/>
  </r>
  <r>
    <n v="8"/>
    <x v="3"/>
    <s v="žena"/>
    <n v="139"/>
    <n v="178"/>
    <s v="SŠ"/>
    <x v="0"/>
    <s v="ne"/>
  </r>
  <r>
    <n v="9"/>
    <x v="0"/>
    <s v="žena"/>
    <n v="72"/>
    <n v="180"/>
    <s v="SŠ"/>
    <x v="0"/>
    <s v="ne"/>
  </r>
  <r>
    <n v="10"/>
    <x v="1"/>
    <s v="žena"/>
    <n v="65"/>
    <n v="173"/>
    <s v="VŠ"/>
    <x v="0"/>
    <s v="ne"/>
  </r>
  <r>
    <n v="11"/>
    <x v="3"/>
    <s v="muž"/>
    <n v="93"/>
    <n v="185"/>
    <s v="SŠ"/>
    <x v="0"/>
    <s v="pravidelně"/>
  </r>
  <r>
    <n v="12"/>
    <x v="0"/>
    <s v="žena"/>
    <n v="70"/>
    <n v="175"/>
    <s v="ZŠ"/>
    <x v="1"/>
    <s v="pravidelně"/>
  </r>
  <r>
    <n v="13"/>
    <x v="3"/>
    <s v="žena"/>
    <n v="64"/>
    <n v="164"/>
    <s v="SŠ"/>
    <x v="1"/>
    <s v="ne"/>
  </r>
  <r>
    <n v="14"/>
    <x v="3"/>
    <s v="muž"/>
    <n v="70"/>
    <n v="171"/>
    <s v="ZŠ"/>
    <x v="0"/>
    <s v="pravidelně"/>
  </r>
  <r>
    <n v="15"/>
    <x v="3"/>
    <s v="muž"/>
    <n v="67"/>
    <n v="162"/>
    <s v="SŠ"/>
    <x v="1"/>
    <s v="pravidelně"/>
  </r>
  <r>
    <n v="16"/>
    <x v="0"/>
    <s v="muž"/>
    <n v="89"/>
    <n v="178"/>
    <s v="SŠ"/>
    <x v="2"/>
    <s v="pravidelně"/>
  </r>
  <r>
    <n v="17"/>
    <x v="0"/>
    <s v="žena"/>
    <n v="63"/>
    <n v="165"/>
    <s v="SŠ"/>
    <x v="1"/>
    <s v="ne"/>
  </r>
  <r>
    <n v="18"/>
    <x v="3"/>
    <s v="muž"/>
    <n v="99"/>
    <n v="187"/>
    <s v="VŠ"/>
    <x v="0"/>
    <s v="pravidelně"/>
  </r>
  <r>
    <n v="19"/>
    <x v="3"/>
    <s v="žena"/>
    <n v="85"/>
    <n v="155"/>
    <s v="SŠ"/>
    <x v="1"/>
    <s v="příležitostně"/>
  </r>
  <r>
    <n v="20"/>
    <x v="2"/>
    <s v="žena"/>
    <n v="53"/>
    <n v="170"/>
    <s v="SŠ"/>
    <x v="0"/>
    <s v="ne"/>
  </r>
  <r>
    <n v="21"/>
    <x v="2"/>
    <s v="muž"/>
    <n v="82"/>
    <n v="190"/>
    <s v="SŠ"/>
    <x v="0"/>
    <s v="ne"/>
  </r>
  <r>
    <n v="22"/>
    <x v="3"/>
    <s v="žena"/>
    <n v="69"/>
    <n v="152"/>
    <s v="SŠ"/>
    <x v="1"/>
    <s v="ne"/>
  </r>
  <r>
    <n v="23"/>
    <x v="0"/>
    <s v="muž"/>
    <n v="66"/>
    <n v="175"/>
    <s v="SŠ"/>
    <x v="1"/>
    <s v="příležitostně"/>
  </r>
  <r>
    <n v="24"/>
    <x v="3"/>
    <s v="muž"/>
    <n v="110"/>
    <n v="177"/>
    <s v="ZŠ"/>
    <x v="2"/>
    <s v="příležitostně"/>
  </r>
  <r>
    <n v="25"/>
    <x v="2"/>
    <s v="žena"/>
    <n v="65"/>
    <n v="175"/>
    <s v="VŠ"/>
    <x v="0"/>
    <s v="příležitostně"/>
  </r>
  <r>
    <n v="26"/>
    <x v="2"/>
    <s v="žena"/>
    <n v="57"/>
    <n v="157"/>
    <s v="VŠ"/>
    <x v="2"/>
    <s v="příležitostně"/>
  </r>
  <r>
    <n v="27"/>
    <x v="3"/>
    <s v="muž"/>
    <n v="90"/>
    <n v="185"/>
    <s v="SŠ"/>
    <x v="2"/>
    <s v="ne"/>
  </r>
  <r>
    <n v="28"/>
    <x v="1"/>
    <s v="muž"/>
    <n v="70"/>
    <n v="190"/>
    <s v="VŠ"/>
    <x v="2"/>
    <s v="příležitostně"/>
  </r>
  <r>
    <n v="29"/>
    <x v="0"/>
    <s v="muž"/>
    <n v="94"/>
    <n v="180"/>
    <s v="SŠ"/>
    <x v="2"/>
    <s v="příležitostně"/>
  </r>
  <r>
    <n v="30"/>
    <x v="3"/>
    <s v="muž"/>
    <n v="75"/>
    <n v="170"/>
    <s v="SŠ"/>
    <x v="1"/>
    <s v="příležitostně"/>
  </r>
  <r>
    <n v="31"/>
    <x v="1"/>
    <s v="žena"/>
    <n v="54"/>
    <n v="169"/>
    <s v="VŠ"/>
    <x v="1"/>
    <s v="ne"/>
  </r>
  <r>
    <n v="32"/>
    <x v="1"/>
    <s v="žena"/>
    <n v="60"/>
    <n v="170"/>
    <s v="VŠ"/>
    <x v="0"/>
    <s v="příležitostně"/>
  </r>
  <r>
    <n v="33"/>
    <x v="0"/>
    <s v="žena"/>
    <n v="62"/>
    <n v="171"/>
    <s v="VŠ"/>
    <x v="1"/>
    <s v="ne"/>
  </r>
  <r>
    <n v="34"/>
    <x v="3"/>
    <s v="žena"/>
    <n v="49"/>
    <n v="58"/>
    <s v="SŠ"/>
    <x v="0"/>
    <s v="pravidelně"/>
  </r>
  <r>
    <n v="35"/>
    <x v="2"/>
    <s v="muž"/>
    <n v="60"/>
    <n v="183"/>
    <s v="SŠ"/>
    <x v="1"/>
    <s v="příležitostně"/>
  </r>
  <r>
    <n v="36"/>
    <x v="1"/>
    <s v="žena"/>
    <n v="50"/>
    <n v="160"/>
    <s v="SŠ"/>
    <x v="1"/>
    <s v="pravidelně"/>
  </r>
  <r>
    <n v="37"/>
    <x v="0"/>
    <s v="žena"/>
    <n v="68"/>
    <n v="153"/>
    <s v="SŠ"/>
    <x v="0"/>
    <s v="ne"/>
  </r>
  <r>
    <n v="38"/>
    <x v="3"/>
    <s v="žena"/>
    <n v="65"/>
    <n v="167"/>
    <s v="ZŠ"/>
    <x v="1"/>
    <s v="příležitostně"/>
  </r>
  <r>
    <n v="39"/>
    <x v="3"/>
    <s v="žena"/>
    <n v="45"/>
    <n v="150"/>
    <s v="ZŠ"/>
    <x v="2"/>
    <s v="pravidelně"/>
  </r>
  <r>
    <n v="40"/>
    <x v="2"/>
    <s v="žena"/>
    <n v="54"/>
    <n v="155"/>
    <s v="SŠ"/>
    <x v="0"/>
    <s v="příležitostně"/>
  </r>
  <r>
    <n v="41"/>
    <x v="0"/>
    <s v="žena"/>
    <n v="75"/>
    <n v="172"/>
    <s v="ZŠ"/>
    <x v="2"/>
    <s v="ne"/>
  </r>
  <r>
    <n v="42"/>
    <x v="1"/>
    <s v="žena"/>
    <n v="69"/>
    <n v="168"/>
    <s v="ZŠ"/>
    <x v="1"/>
    <s v="příležitostně"/>
  </r>
  <r>
    <n v="43"/>
    <x v="3"/>
    <s v="žena"/>
    <n v="84"/>
    <n v="161"/>
    <s v="SŠ"/>
    <x v="0"/>
    <s v="příležitostně"/>
  </r>
  <r>
    <n v="44"/>
    <x v="3"/>
    <s v="muž"/>
    <n v="70"/>
    <n v="178"/>
    <s v="VŠ"/>
    <x v="0"/>
    <s v="příležitostně"/>
  </r>
  <r>
    <n v="45"/>
    <x v="3"/>
    <s v="muž"/>
    <n v="78"/>
    <n v="160"/>
    <s v="ZŠ"/>
    <x v="1"/>
    <s v="příležitostně"/>
  </r>
  <r>
    <n v="46"/>
    <x v="3"/>
    <s v="muž"/>
    <n v="60"/>
    <n v="164"/>
    <s v="VŠ"/>
    <x v="0"/>
    <s v="příležitostně"/>
  </r>
  <r>
    <n v="47"/>
    <x v="2"/>
    <s v="žena"/>
    <n v="48"/>
    <n v="158"/>
    <s v="VŠ"/>
    <x v="0"/>
    <s v="příležitostně"/>
  </r>
  <r>
    <n v="48"/>
    <x v="1"/>
    <s v="žena"/>
    <n v="85"/>
    <n v="180"/>
    <s v="SŠ"/>
    <x v="0"/>
    <s v="příležitostně"/>
  </r>
  <r>
    <n v="49"/>
    <x v="0"/>
    <s v="žena"/>
    <n v="67"/>
    <n v="170"/>
    <s v="VŠ"/>
    <x v="0"/>
    <s v="příležitostně"/>
  </r>
  <r>
    <n v="50"/>
    <x v="1"/>
    <s v="žena"/>
    <n v="65"/>
    <n v="170"/>
    <s v="VŠ"/>
    <x v="0"/>
    <s v="ne"/>
  </r>
  <r>
    <n v="51"/>
    <x v="4"/>
    <s v="žena"/>
    <n v="75"/>
    <n v="165"/>
    <s v="SŠ"/>
    <x v="0"/>
    <s v="ne"/>
  </r>
  <r>
    <n v="52"/>
    <x v="3"/>
    <s v="žena"/>
    <n v="65"/>
    <n v="168"/>
    <s v="VŠ"/>
    <x v="1"/>
    <s v="ne"/>
  </r>
  <r>
    <n v="53"/>
    <x v="4"/>
    <s v="žena"/>
    <n v="70"/>
    <n v="171"/>
    <s v="SŠ"/>
    <x v="0"/>
    <s v="ne"/>
  </r>
  <r>
    <n v="54"/>
    <x v="3"/>
    <s v="žena"/>
    <n v="75"/>
    <n v="167"/>
    <s v="ZŠ"/>
    <x v="0"/>
    <s v="pravidelně"/>
  </r>
  <r>
    <n v="55"/>
    <x v="4"/>
    <s v="žena"/>
    <n v="90"/>
    <n v="172"/>
    <s v="VŠ"/>
    <x v="0"/>
    <s v="ne"/>
  </r>
  <r>
    <n v="56"/>
    <x v="4"/>
    <s v="muž"/>
    <n v="94"/>
    <n v="168"/>
    <s v="SŠ"/>
    <x v="0"/>
    <s v="ne"/>
  </r>
  <r>
    <n v="57"/>
    <x v="4"/>
    <s v="žena"/>
    <n v="78"/>
    <n v="180"/>
    <s v="SŠ"/>
    <x v="0"/>
    <s v="ne"/>
  </r>
  <r>
    <n v="58"/>
    <x v="4"/>
    <s v="žena"/>
    <n v="67"/>
    <n v="168"/>
    <s v="SŠ"/>
    <x v="1"/>
    <s v="ne"/>
  </r>
  <r>
    <n v="59"/>
    <x v="3"/>
    <s v="muž"/>
    <n v="95"/>
    <n v="183"/>
    <s v="VŠ"/>
    <x v="1"/>
    <s v="ne"/>
  </r>
  <r>
    <n v="60"/>
    <x v="4"/>
    <s v="muž"/>
    <n v="100"/>
    <n v="193"/>
    <s v="ZŠ"/>
    <x v="0"/>
    <s v="příležitostně"/>
  </r>
  <r>
    <n v="61"/>
    <x v="0"/>
    <s v="žena"/>
    <n v="66"/>
    <n v="168"/>
    <s v="SŠ"/>
    <x v="0"/>
    <s v="ne"/>
  </r>
  <r>
    <n v="62"/>
    <x v="2"/>
    <s v="žena"/>
    <n v="72"/>
    <n v="168"/>
    <s v="VŠ"/>
    <x v="2"/>
    <s v="příležitostně"/>
  </r>
  <r>
    <n v="63"/>
    <x v="1"/>
    <s v="muž"/>
    <n v="82"/>
    <n v="188"/>
    <s v="VŠ"/>
    <x v="0"/>
    <s v="příležitostně"/>
  </r>
  <r>
    <n v="64"/>
    <x v="2"/>
    <s v="muž"/>
    <n v="70"/>
    <n v="173"/>
    <s v="SŠ"/>
    <x v="2"/>
    <s v="příležitostně"/>
  </r>
  <r>
    <n v="65"/>
    <x v="1"/>
    <s v="žena"/>
    <n v="79"/>
    <n v="174"/>
    <s v="SŠ"/>
    <x v="1"/>
    <s v="pravidelně"/>
  </r>
  <r>
    <n v="66"/>
    <x v="4"/>
    <s v="muž"/>
    <n v="126"/>
    <n v="173"/>
    <s v="VŠ"/>
    <x v="2"/>
    <s v="příležitostně"/>
  </r>
  <r>
    <n v="67"/>
    <x v="0"/>
    <s v="žena"/>
    <n v="77"/>
    <n v="160"/>
    <s v="SŠ"/>
    <x v="0"/>
    <s v="příležitostně"/>
  </r>
  <r>
    <n v="68"/>
    <x v="4"/>
    <s v="žena"/>
    <n v="95"/>
    <n v="162"/>
    <s v="SŠ"/>
    <x v="0"/>
    <s v="příležitostně"/>
  </r>
  <r>
    <n v="69"/>
    <x v="1"/>
    <s v="žena"/>
    <n v="61"/>
    <n v="169"/>
    <s v="ZŠ"/>
    <x v="1"/>
    <s v="pravidelně"/>
  </r>
  <r>
    <n v="70"/>
    <x v="0"/>
    <s v="žena"/>
    <n v="70"/>
    <n v="175"/>
    <s v="SŠ"/>
    <x v="0"/>
    <s v="příležitostně"/>
  </r>
  <r>
    <n v="71"/>
    <x v="2"/>
    <s v="žena"/>
    <n v="65"/>
    <n v="160"/>
    <s v="ZŠ"/>
    <x v="1"/>
    <s v="příležitostně"/>
  </r>
  <r>
    <n v="72"/>
    <x v="1"/>
    <s v="žena"/>
    <n v="60"/>
    <n v="168"/>
    <s v="SŠ"/>
    <x v="1"/>
    <s v="příležitostně"/>
  </r>
  <r>
    <n v="73"/>
    <x v="0"/>
    <s v="žena"/>
    <n v="110"/>
    <n v="170"/>
    <s v="SŠ"/>
    <x v="0"/>
    <s v="příležitostně"/>
  </r>
  <r>
    <n v="74"/>
    <x v="1"/>
    <s v="žena"/>
    <n v="75"/>
    <n v="163"/>
    <s v="VŠ"/>
    <x v="0"/>
    <s v="ne"/>
  </r>
  <r>
    <n v="75"/>
    <x v="2"/>
    <s v="žena"/>
    <n v="65"/>
    <n v="171"/>
    <s v="SŠ"/>
    <x v="2"/>
    <s v="příležitostně"/>
  </r>
  <r>
    <n v="76"/>
    <x v="0"/>
    <s v="muž"/>
    <n v="92"/>
    <n v="185"/>
    <s v="SŠ"/>
    <x v="1"/>
    <s v="příležitostně"/>
  </r>
  <r>
    <n v="77"/>
    <x v="2"/>
    <s v="žena"/>
    <n v="78"/>
    <n v="160"/>
    <s v="SŠ"/>
    <x v="0"/>
    <s v="příležitostně"/>
  </r>
  <r>
    <n v="78"/>
    <x v="1"/>
    <s v="žena"/>
    <n v="79"/>
    <n v="154"/>
    <s v="SŠ"/>
    <x v="0"/>
    <s v="ne"/>
  </r>
  <r>
    <n v="79"/>
    <x v="0"/>
    <s v="žena"/>
    <n v="60"/>
    <n v="170"/>
    <s v="VŠ"/>
    <x v="1"/>
    <s v="ne"/>
  </r>
  <r>
    <n v="80"/>
    <x v="0"/>
    <s v="muž"/>
    <n v="92"/>
    <n v="185"/>
    <s v="SŠ"/>
    <x v="1"/>
    <s v="příležitostně"/>
  </r>
  <r>
    <n v="81"/>
    <x v="1"/>
    <s v="žena"/>
    <n v="80"/>
    <n v="168"/>
    <s v="VŠ"/>
    <x v="0"/>
    <s v="ne"/>
  </r>
  <r>
    <n v="82"/>
    <x v="0"/>
    <s v="muž"/>
    <n v="91"/>
    <n v="177"/>
    <s v="SŠ"/>
    <x v="1"/>
    <s v="příležitostně"/>
  </r>
  <r>
    <n v="83"/>
    <x v="0"/>
    <s v="muž"/>
    <n v="80"/>
    <n v="181"/>
    <s v="VŠ"/>
    <x v="0"/>
    <s v="pravidelně"/>
  </r>
  <r>
    <n v="84"/>
    <x v="1"/>
    <s v="žena"/>
    <n v="50"/>
    <n v="165"/>
    <s v="VŠ"/>
    <x v="1"/>
    <s v="ne"/>
  </r>
  <r>
    <n v="85"/>
    <x v="1"/>
    <s v="muž"/>
    <n v="97"/>
    <n v="172"/>
    <s v="SŠ"/>
    <x v="0"/>
    <s v="ne"/>
  </r>
  <r>
    <n v="86"/>
    <x v="1"/>
    <s v="žena"/>
    <n v="48"/>
    <n v="165"/>
    <s v="VŠ"/>
    <x v="1"/>
    <s v="ne"/>
  </r>
  <r>
    <n v="87"/>
    <x v="1"/>
    <s v="muž"/>
    <n v="78"/>
    <n v="179"/>
    <s v="SŠ"/>
    <x v="1"/>
    <s v="n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5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1">
  <location ref="A3:E10" firstHeaderRow="1" firstDataRow="2" firstDataCol="1"/>
  <pivotFields count="8">
    <pivotField numFmtId="1" showAll="0"/>
    <pivotField axis="axisRow" showAll="0">
      <items count="6">
        <item x="2"/>
        <item x="1"/>
        <item x="0"/>
        <item x="3"/>
        <item x="4"/>
        <item t="default"/>
      </items>
    </pivotField>
    <pivotField showAll="0"/>
    <pivotField numFmtId="1" showAll="0"/>
    <pivotField numFmtId="1" showAll="0"/>
    <pivotField showAll="0"/>
    <pivotField axis="axisCol" dataField="1" showAll="0">
      <items count="4">
        <item x="0"/>
        <item x="2"/>
        <item x="1"/>
        <item t="default"/>
      </items>
    </pivotField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Počet z Kouření" fld="6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topLeftCell="A4" workbookViewId="0">
      <selection activeCell="H6" sqref="H6"/>
    </sheetView>
  </sheetViews>
  <sheetFormatPr defaultRowHeight="14.5" x14ac:dyDescent="0.35"/>
  <cols>
    <col min="1" max="1" width="15.08984375" bestFit="1" customWidth="1"/>
    <col min="2" max="2" width="16.81640625" customWidth="1"/>
    <col min="3" max="3" width="11.1796875" bestFit="1" customWidth="1"/>
    <col min="4" max="4" width="9.90625" bestFit="1" customWidth="1"/>
    <col min="5" max="5" width="13.81640625" bestFit="1" customWidth="1"/>
  </cols>
  <sheetData>
    <row r="3" spans="1:5" x14ac:dyDescent="0.35">
      <c r="A3" s="12" t="s">
        <v>34</v>
      </c>
      <c r="B3" s="12" t="s">
        <v>33</v>
      </c>
    </row>
    <row r="4" spans="1:5" x14ac:dyDescent="0.35">
      <c r="A4" s="12" t="s">
        <v>31</v>
      </c>
      <c r="B4" t="s">
        <v>3</v>
      </c>
      <c r="C4" t="s">
        <v>26</v>
      </c>
      <c r="D4" t="s">
        <v>23</v>
      </c>
      <c r="E4" t="s">
        <v>32</v>
      </c>
    </row>
    <row r="5" spans="1:5" x14ac:dyDescent="0.35">
      <c r="A5" s="13" t="s">
        <v>24</v>
      </c>
      <c r="B5" s="14">
        <v>9</v>
      </c>
      <c r="C5" s="14">
        <v>4</v>
      </c>
      <c r="D5" s="14">
        <v>2</v>
      </c>
      <c r="E5" s="14">
        <v>15</v>
      </c>
    </row>
    <row r="6" spans="1:5" x14ac:dyDescent="0.35">
      <c r="A6" s="13" t="s">
        <v>22</v>
      </c>
      <c r="B6" s="14">
        <v>10</v>
      </c>
      <c r="C6" s="14">
        <v>1</v>
      </c>
      <c r="D6" s="14">
        <v>10</v>
      </c>
      <c r="E6" s="14">
        <v>21</v>
      </c>
    </row>
    <row r="7" spans="1:5" x14ac:dyDescent="0.35">
      <c r="A7" s="13" t="s">
        <v>19</v>
      </c>
      <c r="B7" s="14">
        <v>10</v>
      </c>
      <c r="C7" s="14">
        <v>3</v>
      </c>
      <c r="D7" s="14">
        <v>8</v>
      </c>
      <c r="E7" s="14">
        <v>21</v>
      </c>
    </row>
    <row r="8" spans="1:5" x14ac:dyDescent="0.35">
      <c r="A8" s="13" t="s">
        <v>28</v>
      </c>
      <c r="B8" s="14">
        <v>9</v>
      </c>
      <c r="C8" s="14">
        <v>3</v>
      </c>
      <c r="D8" s="14">
        <v>9</v>
      </c>
      <c r="E8" s="14">
        <v>21</v>
      </c>
    </row>
    <row r="9" spans="1:5" x14ac:dyDescent="0.35">
      <c r="A9" s="13" t="s">
        <v>30</v>
      </c>
      <c r="B9" s="14">
        <v>7</v>
      </c>
      <c r="C9" s="14">
        <v>1</v>
      </c>
      <c r="D9" s="14">
        <v>1</v>
      </c>
      <c r="E9" s="14">
        <v>9</v>
      </c>
    </row>
    <row r="10" spans="1:5" x14ac:dyDescent="0.35">
      <c r="A10" s="13" t="s">
        <v>32</v>
      </c>
      <c r="B10" s="14">
        <v>45</v>
      </c>
      <c r="C10" s="14">
        <v>12</v>
      </c>
      <c r="D10" s="14">
        <v>30</v>
      </c>
      <c r="E10" s="14">
        <v>87</v>
      </c>
    </row>
  </sheetData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M23" sqref="M23"/>
    </sheetView>
  </sheetViews>
  <sheetFormatPr defaultColWidth="8.90625" defaultRowHeight="14.5" x14ac:dyDescent="0.35"/>
  <cols>
    <col min="1" max="1" width="12.6328125" style="9" customWidth="1"/>
    <col min="2" max="8" width="20.6328125" style="9" customWidth="1"/>
    <col min="9" max="16384" width="8.90625" style="9"/>
  </cols>
  <sheetData>
    <row r="1" spans="1:8" x14ac:dyDescent="0.35">
      <c r="A1" s="9" t="s">
        <v>11</v>
      </c>
      <c r="B1" s="9" t="s">
        <v>12</v>
      </c>
      <c r="C1" s="9" t="s">
        <v>13</v>
      </c>
      <c r="D1" s="9" t="s">
        <v>14</v>
      </c>
      <c r="E1" s="9" t="s">
        <v>15</v>
      </c>
      <c r="F1" s="9" t="s">
        <v>16</v>
      </c>
      <c r="G1" s="9" t="s">
        <v>17</v>
      </c>
      <c r="H1" s="9" t="s">
        <v>18</v>
      </c>
    </row>
    <row r="2" spans="1:8" x14ac:dyDescent="0.35">
      <c r="A2" s="10">
        <v>1</v>
      </c>
      <c r="B2" s="11" t="s">
        <v>19</v>
      </c>
      <c r="C2" s="11" t="s">
        <v>20</v>
      </c>
      <c r="D2" s="10">
        <v>75</v>
      </c>
      <c r="E2" s="10">
        <v>176</v>
      </c>
      <c r="F2" s="11" t="s">
        <v>21</v>
      </c>
      <c r="G2" s="11" t="s">
        <v>3</v>
      </c>
      <c r="H2" s="11" t="s">
        <v>3</v>
      </c>
    </row>
    <row r="3" spans="1:8" x14ac:dyDescent="0.35">
      <c r="A3" s="10">
        <v>2</v>
      </c>
      <c r="B3" s="11" t="s">
        <v>22</v>
      </c>
      <c r="C3" s="11" t="s">
        <v>20</v>
      </c>
      <c r="D3" s="10">
        <v>76</v>
      </c>
      <c r="E3" s="10">
        <v>178</v>
      </c>
      <c r="F3" s="11" t="s">
        <v>21</v>
      </c>
      <c r="G3" s="11" t="s">
        <v>23</v>
      </c>
      <c r="H3" s="11" t="s">
        <v>3</v>
      </c>
    </row>
    <row r="4" spans="1:8" x14ac:dyDescent="0.35">
      <c r="A4" s="10">
        <v>3</v>
      </c>
      <c r="B4" s="11" t="s">
        <v>24</v>
      </c>
      <c r="C4" s="11" t="s">
        <v>25</v>
      </c>
      <c r="D4" s="10">
        <v>90</v>
      </c>
      <c r="E4" s="10">
        <v>183</v>
      </c>
      <c r="F4" s="11" t="s">
        <v>21</v>
      </c>
      <c r="G4" s="11" t="s">
        <v>3</v>
      </c>
      <c r="H4" s="11" t="s">
        <v>26</v>
      </c>
    </row>
    <row r="5" spans="1:8" x14ac:dyDescent="0.35">
      <c r="A5" s="10">
        <v>4</v>
      </c>
      <c r="B5" s="11" t="s">
        <v>19</v>
      </c>
      <c r="C5" s="11" t="s">
        <v>20</v>
      </c>
      <c r="D5" s="10">
        <v>80</v>
      </c>
      <c r="E5" s="10">
        <v>178</v>
      </c>
      <c r="F5" s="11" t="s">
        <v>21</v>
      </c>
      <c r="G5" s="11" t="s">
        <v>3</v>
      </c>
      <c r="H5" s="11" t="s">
        <v>3</v>
      </c>
    </row>
    <row r="6" spans="1:8" x14ac:dyDescent="0.35">
      <c r="A6" s="10">
        <v>5</v>
      </c>
      <c r="B6" s="11" t="s">
        <v>24</v>
      </c>
      <c r="C6" s="11" t="s">
        <v>20</v>
      </c>
      <c r="D6" s="10">
        <v>70</v>
      </c>
      <c r="E6" s="10">
        <v>178</v>
      </c>
      <c r="F6" s="11" t="s">
        <v>27</v>
      </c>
      <c r="G6" s="11" t="s">
        <v>3</v>
      </c>
      <c r="H6" s="11" t="s">
        <v>3</v>
      </c>
    </row>
    <row r="7" spans="1:8" x14ac:dyDescent="0.35">
      <c r="A7" s="10">
        <v>6</v>
      </c>
      <c r="B7" s="11" t="s">
        <v>24</v>
      </c>
      <c r="C7" s="11" t="s">
        <v>25</v>
      </c>
      <c r="D7" s="10">
        <v>90</v>
      </c>
      <c r="E7" s="10">
        <v>191</v>
      </c>
      <c r="F7" s="11" t="s">
        <v>21</v>
      </c>
      <c r="G7" s="11" t="s">
        <v>3</v>
      </c>
      <c r="H7" s="11" t="s">
        <v>3</v>
      </c>
    </row>
    <row r="8" spans="1:8" x14ac:dyDescent="0.35">
      <c r="A8" s="10">
        <v>7</v>
      </c>
      <c r="B8" s="11" t="s">
        <v>22</v>
      </c>
      <c r="C8" s="11" t="s">
        <v>20</v>
      </c>
      <c r="D8" s="10">
        <v>69</v>
      </c>
      <c r="E8" s="10">
        <v>173</v>
      </c>
      <c r="F8" s="11" t="s">
        <v>27</v>
      </c>
      <c r="G8" s="11" t="s">
        <v>3</v>
      </c>
      <c r="H8" s="11" t="s">
        <v>3</v>
      </c>
    </row>
    <row r="9" spans="1:8" x14ac:dyDescent="0.35">
      <c r="A9" s="10">
        <v>8</v>
      </c>
      <c r="B9" s="11" t="s">
        <v>28</v>
      </c>
      <c r="C9" s="11" t="s">
        <v>20</v>
      </c>
      <c r="D9" s="10">
        <v>139</v>
      </c>
      <c r="E9" s="10">
        <v>178</v>
      </c>
      <c r="F9" s="11" t="s">
        <v>21</v>
      </c>
      <c r="G9" s="11" t="s">
        <v>3</v>
      </c>
      <c r="H9" s="11" t="s">
        <v>3</v>
      </c>
    </row>
    <row r="10" spans="1:8" x14ac:dyDescent="0.35">
      <c r="A10" s="10">
        <v>9</v>
      </c>
      <c r="B10" s="11" t="s">
        <v>19</v>
      </c>
      <c r="C10" s="11" t="s">
        <v>20</v>
      </c>
      <c r="D10" s="10">
        <v>72</v>
      </c>
      <c r="E10" s="10">
        <v>180</v>
      </c>
      <c r="F10" s="11" t="s">
        <v>21</v>
      </c>
      <c r="G10" s="11" t="s">
        <v>3</v>
      </c>
      <c r="H10" s="11" t="s">
        <v>3</v>
      </c>
    </row>
    <row r="11" spans="1:8" x14ac:dyDescent="0.35">
      <c r="A11" s="10">
        <v>10</v>
      </c>
      <c r="B11" s="11" t="s">
        <v>22</v>
      </c>
      <c r="C11" s="11" t="s">
        <v>20</v>
      </c>
      <c r="D11" s="10">
        <v>65</v>
      </c>
      <c r="E11" s="10">
        <v>173</v>
      </c>
      <c r="F11" s="11" t="s">
        <v>27</v>
      </c>
      <c r="G11" s="11" t="s">
        <v>3</v>
      </c>
      <c r="H11" s="11" t="s">
        <v>3</v>
      </c>
    </row>
    <row r="12" spans="1:8" x14ac:dyDescent="0.35">
      <c r="A12" s="10">
        <v>11</v>
      </c>
      <c r="B12" s="11" t="s">
        <v>28</v>
      </c>
      <c r="C12" s="11" t="s">
        <v>25</v>
      </c>
      <c r="D12" s="10">
        <v>93</v>
      </c>
      <c r="E12" s="10">
        <v>185</v>
      </c>
      <c r="F12" s="11" t="s">
        <v>21</v>
      </c>
      <c r="G12" s="11" t="s">
        <v>3</v>
      </c>
      <c r="H12" s="11" t="s">
        <v>23</v>
      </c>
    </row>
    <row r="13" spans="1:8" x14ac:dyDescent="0.35">
      <c r="A13" s="10">
        <v>12</v>
      </c>
      <c r="B13" s="11" t="s">
        <v>19</v>
      </c>
      <c r="C13" s="11" t="s">
        <v>20</v>
      </c>
      <c r="D13" s="10">
        <v>70</v>
      </c>
      <c r="E13" s="10">
        <v>175</v>
      </c>
      <c r="F13" s="11" t="s">
        <v>29</v>
      </c>
      <c r="G13" s="11" t="s">
        <v>23</v>
      </c>
      <c r="H13" s="11" t="s">
        <v>23</v>
      </c>
    </row>
    <row r="14" spans="1:8" x14ac:dyDescent="0.35">
      <c r="A14" s="10">
        <v>13</v>
      </c>
      <c r="B14" s="11" t="s">
        <v>28</v>
      </c>
      <c r="C14" s="11" t="s">
        <v>20</v>
      </c>
      <c r="D14" s="10">
        <v>64</v>
      </c>
      <c r="E14" s="10">
        <v>164</v>
      </c>
      <c r="F14" s="11" t="s">
        <v>21</v>
      </c>
      <c r="G14" s="11" t="s">
        <v>23</v>
      </c>
      <c r="H14" s="11" t="s">
        <v>3</v>
      </c>
    </row>
    <row r="15" spans="1:8" x14ac:dyDescent="0.35">
      <c r="A15" s="10">
        <v>14</v>
      </c>
      <c r="B15" s="11" t="s">
        <v>28</v>
      </c>
      <c r="C15" s="11" t="s">
        <v>25</v>
      </c>
      <c r="D15" s="10">
        <v>70</v>
      </c>
      <c r="E15" s="10">
        <v>171</v>
      </c>
      <c r="F15" s="11" t="s">
        <v>29</v>
      </c>
      <c r="G15" s="11" t="s">
        <v>3</v>
      </c>
      <c r="H15" s="11" t="s">
        <v>23</v>
      </c>
    </row>
    <row r="16" spans="1:8" x14ac:dyDescent="0.35">
      <c r="A16" s="10">
        <v>15</v>
      </c>
      <c r="B16" s="11" t="s">
        <v>28</v>
      </c>
      <c r="C16" s="11" t="s">
        <v>25</v>
      </c>
      <c r="D16" s="10">
        <v>67</v>
      </c>
      <c r="E16" s="10">
        <v>162</v>
      </c>
      <c r="F16" s="11" t="s">
        <v>21</v>
      </c>
      <c r="G16" s="11" t="s">
        <v>23</v>
      </c>
      <c r="H16" s="11" t="s">
        <v>23</v>
      </c>
    </row>
    <row r="17" spans="1:8" x14ac:dyDescent="0.35">
      <c r="A17" s="10">
        <v>16</v>
      </c>
      <c r="B17" s="11" t="s">
        <v>19</v>
      </c>
      <c r="C17" s="11" t="s">
        <v>25</v>
      </c>
      <c r="D17" s="10">
        <v>89</v>
      </c>
      <c r="E17" s="10">
        <v>178</v>
      </c>
      <c r="F17" s="11" t="s">
        <v>21</v>
      </c>
      <c r="G17" s="11" t="s">
        <v>26</v>
      </c>
      <c r="H17" s="11" t="s">
        <v>23</v>
      </c>
    </row>
    <row r="18" spans="1:8" x14ac:dyDescent="0.35">
      <c r="A18" s="10">
        <v>17</v>
      </c>
      <c r="B18" s="11" t="s">
        <v>19</v>
      </c>
      <c r="C18" s="11" t="s">
        <v>20</v>
      </c>
      <c r="D18" s="10">
        <v>63</v>
      </c>
      <c r="E18" s="10">
        <v>165</v>
      </c>
      <c r="F18" s="11" t="s">
        <v>21</v>
      </c>
      <c r="G18" s="11" t="s">
        <v>23</v>
      </c>
      <c r="H18" s="11" t="s">
        <v>3</v>
      </c>
    </row>
    <row r="19" spans="1:8" x14ac:dyDescent="0.35">
      <c r="A19" s="10">
        <v>18</v>
      </c>
      <c r="B19" s="11" t="s">
        <v>28</v>
      </c>
      <c r="C19" s="11" t="s">
        <v>25</v>
      </c>
      <c r="D19" s="10">
        <v>99</v>
      </c>
      <c r="E19" s="10">
        <v>187</v>
      </c>
      <c r="F19" s="11" t="s">
        <v>27</v>
      </c>
      <c r="G19" s="11" t="s">
        <v>3</v>
      </c>
      <c r="H19" s="11" t="s">
        <v>23</v>
      </c>
    </row>
    <row r="20" spans="1:8" x14ac:dyDescent="0.35">
      <c r="A20" s="10">
        <v>19</v>
      </c>
      <c r="B20" s="11" t="s">
        <v>28</v>
      </c>
      <c r="C20" s="11" t="s">
        <v>20</v>
      </c>
      <c r="D20" s="10">
        <v>85</v>
      </c>
      <c r="E20" s="10">
        <v>155</v>
      </c>
      <c r="F20" s="11" t="s">
        <v>21</v>
      </c>
      <c r="G20" s="11" t="s">
        <v>23</v>
      </c>
      <c r="H20" s="11" t="s">
        <v>26</v>
      </c>
    </row>
    <row r="21" spans="1:8" x14ac:dyDescent="0.35">
      <c r="A21" s="10">
        <v>20</v>
      </c>
      <c r="B21" s="11" t="s">
        <v>24</v>
      </c>
      <c r="C21" s="11" t="s">
        <v>20</v>
      </c>
      <c r="D21" s="10">
        <v>53</v>
      </c>
      <c r="E21" s="10">
        <v>170</v>
      </c>
      <c r="F21" s="11" t="s">
        <v>21</v>
      </c>
      <c r="G21" s="11" t="s">
        <v>3</v>
      </c>
      <c r="H21" s="11" t="s">
        <v>3</v>
      </c>
    </row>
    <row r="22" spans="1:8" x14ac:dyDescent="0.35">
      <c r="A22" s="10">
        <v>21</v>
      </c>
      <c r="B22" s="11" t="s">
        <v>24</v>
      </c>
      <c r="C22" s="11" t="s">
        <v>25</v>
      </c>
      <c r="D22" s="10">
        <v>82</v>
      </c>
      <c r="E22" s="10">
        <v>190</v>
      </c>
      <c r="F22" s="11" t="s">
        <v>21</v>
      </c>
      <c r="G22" s="11" t="s">
        <v>3</v>
      </c>
      <c r="H22" s="11" t="s">
        <v>3</v>
      </c>
    </row>
    <row r="23" spans="1:8" x14ac:dyDescent="0.35">
      <c r="A23" s="10">
        <v>22</v>
      </c>
      <c r="B23" s="11" t="s">
        <v>28</v>
      </c>
      <c r="C23" s="11" t="s">
        <v>20</v>
      </c>
      <c r="D23" s="10">
        <v>69</v>
      </c>
      <c r="E23" s="10">
        <v>152</v>
      </c>
      <c r="F23" s="11" t="s">
        <v>21</v>
      </c>
      <c r="G23" s="11" t="s">
        <v>23</v>
      </c>
      <c r="H23" s="11" t="s">
        <v>3</v>
      </c>
    </row>
    <row r="24" spans="1:8" x14ac:dyDescent="0.35">
      <c r="A24" s="10">
        <v>23</v>
      </c>
      <c r="B24" s="11" t="s">
        <v>19</v>
      </c>
      <c r="C24" s="11" t="s">
        <v>25</v>
      </c>
      <c r="D24" s="10">
        <v>66</v>
      </c>
      <c r="E24" s="10">
        <v>175</v>
      </c>
      <c r="F24" s="11" t="s">
        <v>21</v>
      </c>
      <c r="G24" s="11" t="s">
        <v>23</v>
      </c>
      <c r="H24" s="11" t="s">
        <v>26</v>
      </c>
    </row>
    <row r="25" spans="1:8" x14ac:dyDescent="0.35">
      <c r="A25" s="10">
        <v>24</v>
      </c>
      <c r="B25" s="11" t="s">
        <v>28</v>
      </c>
      <c r="C25" s="11" t="s">
        <v>25</v>
      </c>
      <c r="D25" s="10">
        <v>110</v>
      </c>
      <c r="E25" s="10">
        <v>177</v>
      </c>
      <c r="F25" s="11" t="s">
        <v>29</v>
      </c>
      <c r="G25" s="11" t="s">
        <v>26</v>
      </c>
      <c r="H25" s="11" t="s">
        <v>26</v>
      </c>
    </row>
    <row r="26" spans="1:8" x14ac:dyDescent="0.35">
      <c r="A26" s="10">
        <v>25</v>
      </c>
      <c r="B26" s="11" t="s">
        <v>24</v>
      </c>
      <c r="C26" s="11" t="s">
        <v>20</v>
      </c>
      <c r="D26" s="10">
        <v>65</v>
      </c>
      <c r="E26" s="10">
        <v>175</v>
      </c>
      <c r="F26" s="11" t="s">
        <v>27</v>
      </c>
      <c r="G26" s="11" t="s">
        <v>3</v>
      </c>
      <c r="H26" s="11" t="s">
        <v>26</v>
      </c>
    </row>
    <row r="27" spans="1:8" x14ac:dyDescent="0.35">
      <c r="A27" s="10">
        <v>26</v>
      </c>
      <c r="B27" s="11" t="s">
        <v>24</v>
      </c>
      <c r="C27" s="11" t="s">
        <v>20</v>
      </c>
      <c r="D27" s="10">
        <v>57</v>
      </c>
      <c r="E27" s="10">
        <v>157</v>
      </c>
      <c r="F27" s="11" t="s">
        <v>27</v>
      </c>
      <c r="G27" s="11" t="s">
        <v>26</v>
      </c>
      <c r="H27" s="11" t="s">
        <v>26</v>
      </c>
    </row>
    <row r="28" spans="1:8" x14ac:dyDescent="0.35">
      <c r="A28" s="10">
        <v>27</v>
      </c>
      <c r="B28" s="11" t="s">
        <v>28</v>
      </c>
      <c r="C28" s="11" t="s">
        <v>25</v>
      </c>
      <c r="D28" s="10">
        <v>90</v>
      </c>
      <c r="E28" s="10">
        <v>185</v>
      </c>
      <c r="F28" s="11" t="s">
        <v>21</v>
      </c>
      <c r="G28" s="11" t="s">
        <v>26</v>
      </c>
      <c r="H28" s="11" t="s">
        <v>3</v>
      </c>
    </row>
    <row r="29" spans="1:8" x14ac:dyDescent="0.35">
      <c r="A29" s="10">
        <v>28</v>
      </c>
      <c r="B29" s="11" t="s">
        <v>22</v>
      </c>
      <c r="C29" s="11" t="s">
        <v>25</v>
      </c>
      <c r="D29" s="10">
        <v>70</v>
      </c>
      <c r="E29" s="10">
        <v>190</v>
      </c>
      <c r="F29" s="11" t="s">
        <v>27</v>
      </c>
      <c r="G29" s="11" t="s">
        <v>26</v>
      </c>
      <c r="H29" s="11" t="s">
        <v>26</v>
      </c>
    </row>
    <row r="30" spans="1:8" x14ac:dyDescent="0.35">
      <c r="A30" s="10">
        <v>29</v>
      </c>
      <c r="B30" s="11" t="s">
        <v>19</v>
      </c>
      <c r="C30" s="11" t="s">
        <v>25</v>
      </c>
      <c r="D30" s="10">
        <v>94</v>
      </c>
      <c r="E30" s="10">
        <v>180</v>
      </c>
      <c r="F30" s="11" t="s">
        <v>21</v>
      </c>
      <c r="G30" s="11" t="s">
        <v>26</v>
      </c>
      <c r="H30" s="11" t="s">
        <v>26</v>
      </c>
    </row>
    <row r="31" spans="1:8" x14ac:dyDescent="0.35">
      <c r="A31" s="10">
        <v>30</v>
      </c>
      <c r="B31" s="11" t="s">
        <v>28</v>
      </c>
      <c r="C31" s="11" t="s">
        <v>25</v>
      </c>
      <c r="D31" s="10">
        <v>75</v>
      </c>
      <c r="E31" s="10">
        <v>170</v>
      </c>
      <c r="F31" s="11" t="s">
        <v>21</v>
      </c>
      <c r="G31" s="11" t="s">
        <v>23</v>
      </c>
      <c r="H31" s="11" t="s">
        <v>26</v>
      </c>
    </row>
    <row r="32" spans="1:8" x14ac:dyDescent="0.35">
      <c r="A32" s="10">
        <v>31</v>
      </c>
      <c r="B32" s="11" t="s">
        <v>22</v>
      </c>
      <c r="C32" s="11" t="s">
        <v>20</v>
      </c>
      <c r="D32" s="10">
        <v>54</v>
      </c>
      <c r="E32" s="10">
        <v>169</v>
      </c>
      <c r="F32" s="11" t="s">
        <v>27</v>
      </c>
      <c r="G32" s="11" t="s">
        <v>23</v>
      </c>
      <c r="H32" s="11" t="s">
        <v>3</v>
      </c>
    </row>
    <row r="33" spans="1:8" x14ac:dyDescent="0.35">
      <c r="A33" s="10">
        <v>32</v>
      </c>
      <c r="B33" s="11" t="s">
        <v>22</v>
      </c>
      <c r="C33" s="11" t="s">
        <v>20</v>
      </c>
      <c r="D33" s="10">
        <v>60</v>
      </c>
      <c r="E33" s="10">
        <v>170</v>
      </c>
      <c r="F33" s="11" t="s">
        <v>27</v>
      </c>
      <c r="G33" s="11" t="s">
        <v>3</v>
      </c>
      <c r="H33" s="11" t="s">
        <v>26</v>
      </c>
    </row>
    <row r="34" spans="1:8" x14ac:dyDescent="0.35">
      <c r="A34" s="10">
        <v>33</v>
      </c>
      <c r="B34" s="11" t="s">
        <v>19</v>
      </c>
      <c r="C34" s="11" t="s">
        <v>20</v>
      </c>
      <c r="D34" s="10">
        <v>62</v>
      </c>
      <c r="E34" s="10">
        <v>171</v>
      </c>
      <c r="F34" s="11" t="s">
        <v>27</v>
      </c>
      <c r="G34" s="11" t="s">
        <v>23</v>
      </c>
      <c r="H34" s="11" t="s">
        <v>3</v>
      </c>
    </row>
    <row r="35" spans="1:8" x14ac:dyDescent="0.35">
      <c r="A35" s="10">
        <v>34</v>
      </c>
      <c r="B35" s="11" t="s">
        <v>28</v>
      </c>
      <c r="C35" s="11" t="s">
        <v>20</v>
      </c>
      <c r="D35" s="10">
        <v>49</v>
      </c>
      <c r="E35" s="10">
        <v>58</v>
      </c>
      <c r="F35" s="11" t="s">
        <v>21</v>
      </c>
      <c r="G35" s="11" t="s">
        <v>3</v>
      </c>
      <c r="H35" s="11" t="s">
        <v>23</v>
      </c>
    </row>
    <row r="36" spans="1:8" x14ac:dyDescent="0.35">
      <c r="A36" s="10">
        <v>35</v>
      </c>
      <c r="B36" s="11" t="s">
        <v>24</v>
      </c>
      <c r="C36" s="11" t="s">
        <v>25</v>
      </c>
      <c r="D36" s="10">
        <v>60</v>
      </c>
      <c r="E36" s="10">
        <v>183</v>
      </c>
      <c r="F36" s="11" t="s">
        <v>21</v>
      </c>
      <c r="G36" s="11" t="s">
        <v>23</v>
      </c>
      <c r="H36" s="11" t="s">
        <v>26</v>
      </c>
    </row>
    <row r="37" spans="1:8" x14ac:dyDescent="0.35">
      <c r="A37" s="10">
        <v>36</v>
      </c>
      <c r="B37" s="11" t="s">
        <v>22</v>
      </c>
      <c r="C37" s="11" t="s">
        <v>20</v>
      </c>
      <c r="D37" s="10">
        <v>50</v>
      </c>
      <c r="E37" s="10">
        <v>160</v>
      </c>
      <c r="F37" s="11" t="s">
        <v>21</v>
      </c>
      <c r="G37" s="11" t="s">
        <v>23</v>
      </c>
      <c r="H37" s="11" t="s">
        <v>23</v>
      </c>
    </row>
    <row r="38" spans="1:8" x14ac:dyDescent="0.35">
      <c r="A38" s="10">
        <v>37</v>
      </c>
      <c r="B38" s="11" t="s">
        <v>19</v>
      </c>
      <c r="C38" s="11" t="s">
        <v>20</v>
      </c>
      <c r="D38" s="10">
        <v>68</v>
      </c>
      <c r="E38" s="10">
        <v>153</v>
      </c>
      <c r="F38" s="11" t="s">
        <v>21</v>
      </c>
      <c r="G38" s="11" t="s">
        <v>3</v>
      </c>
      <c r="H38" s="11" t="s">
        <v>3</v>
      </c>
    </row>
    <row r="39" spans="1:8" x14ac:dyDescent="0.35">
      <c r="A39" s="10">
        <v>38</v>
      </c>
      <c r="B39" s="11" t="s">
        <v>28</v>
      </c>
      <c r="C39" s="11" t="s">
        <v>20</v>
      </c>
      <c r="D39" s="10">
        <v>65</v>
      </c>
      <c r="E39" s="10">
        <v>167</v>
      </c>
      <c r="F39" s="11" t="s">
        <v>29</v>
      </c>
      <c r="G39" s="11" t="s">
        <v>23</v>
      </c>
      <c r="H39" s="11" t="s">
        <v>26</v>
      </c>
    </row>
    <row r="40" spans="1:8" x14ac:dyDescent="0.35">
      <c r="A40" s="10">
        <v>39</v>
      </c>
      <c r="B40" s="11" t="s">
        <v>28</v>
      </c>
      <c r="C40" s="11" t="s">
        <v>20</v>
      </c>
      <c r="D40" s="10">
        <v>45</v>
      </c>
      <c r="E40" s="10">
        <v>150</v>
      </c>
      <c r="F40" s="11" t="s">
        <v>29</v>
      </c>
      <c r="G40" s="11" t="s">
        <v>26</v>
      </c>
      <c r="H40" s="11" t="s">
        <v>23</v>
      </c>
    </row>
    <row r="41" spans="1:8" x14ac:dyDescent="0.35">
      <c r="A41" s="10">
        <v>40</v>
      </c>
      <c r="B41" s="11" t="s">
        <v>24</v>
      </c>
      <c r="C41" s="11" t="s">
        <v>20</v>
      </c>
      <c r="D41" s="10">
        <v>54</v>
      </c>
      <c r="E41" s="10">
        <v>155</v>
      </c>
      <c r="F41" s="11" t="s">
        <v>21</v>
      </c>
      <c r="G41" s="11" t="s">
        <v>3</v>
      </c>
      <c r="H41" s="11" t="s">
        <v>26</v>
      </c>
    </row>
    <row r="42" spans="1:8" x14ac:dyDescent="0.35">
      <c r="A42" s="10">
        <v>41</v>
      </c>
      <c r="B42" s="11" t="s">
        <v>19</v>
      </c>
      <c r="C42" s="11" t="s">
        <v>20</v>
      </c>
      <c r="D42" s="10">
        <v>75</v>
      </c>
      <c r="E42" s="10">
        <v>172</v>
      </c>
      <c r="F42" s="11" t="s">
        <v>29</v>
      </c>
      <c r="G42" s="11" t="s">
        <v>26</v>
      </c>
      <c r="H42" s="11" t="s">
        <v>3</v>
      </c>
    </row>
    <row r="43" spans="1:8" x14ac:dyDescent="0.35">
      <c r="A43" s="10">
        <v>42</v>
      </c>
      <c r="B43" s="11" t="s">
        <v>22</v>
      </c>
      <c r="C43" s="11" t="s">
        <v>20</v>
      </c>
      <c r="D43" s="10">
        <v>69</v>
      </c>
      <c r="E43" s="10">
        <v>168</v>
      </c>
      <c r="F43" s="11" t="s">
        <v>29</v>
      </c>
      <c r="G43" s="11" t="s">
        <v>23</v>
      </c>
      <c r="H43" s="11" t="s">
        <v>26</v>
      </c>
    </row>
    <row r="44" spans="1:8" x14ac:dyDescent="0.35">
      <c r="A44" s="10">
        <v>43</v>
      </c>
      <c r="B44" s="11" t="s">
        <v>28</v>
      </c>
      <c r="C44" s="11" t="s">
        <v>20</v>
      </c>
      <c r="D44" s="10">
        <v>84</v>
      </c>
      <c r="E44" s="10">
        <v>161</v>
      </c>
      <c r="F44" s="11" t="s">
        <v>21</v>
      </c>
      <c r="G44" s="11" t="s">
        <v>3</v>
      </c>
      <c r="H44" s="11" t="s">
        <v>26</v>
      </c>
    </row>
    <row r="45" spans="1:8" x14ac:dyDescent="0.35">
      <c r="A45" s="10">
        <v>44</v>
      </c>
      <c r="B45" s="11" t="s">
        <v>28</v>
      </c>
      <c r="C45" s="11" t="s">
        <v>25</v>
      </c>
      <c r="D45" s="10">
        <v>70</v>
      </c>
      <c r="E45" s="10">
        <v>178</v>
      </c>
      <c r="F45" s="11" t="s">
        <v>27</v>
      </c>
      <c r="G45" s="11" t="s">
        <v>3</v>
      </c>
      <c r="H45" s="11" t="s">
        <v>26</v>
      </c>
    </row>
    <row r="46" spans="1:8" x14ac:dyDescent="0.35">
      <c r="A46" s="10">
        <v>45</v>
      </c>
      <c r="B46" s="11" t="s">
        <v>28</v>
      </c>
      <c r="C46" s="11" t="s">
        <v>25</v>
      </c>
      <c r="D46" s="10">
        <v>78</v>
      </c>
      <c r="E46" s="10">
        <v>160</v>
      </c>
      <c r="F46" s="11" t="s">
        <v>29</v>
      </c>
      <c r="G46" s="11" t="s">
        <v>23</v>
      </c>
      <c r="H46" s="11" t="s">
        <v>26</v>
      </c>
    </row>
    <row r="47" spans="1:8" x14ac:dyDescent="0.35">
      <c r="A47" s="10">
        <v>46</v>
      </c>
      <c r="B47" s="11" t="s">
        <v>28</v>
      </c>
      <c r="C47" s="11" t="s">
        <v>25</v>
      </c>
      <c r="D47" s="10">
        <v>60</v>
      </c>
      <c r="E47" s="10">
        <v>164</v>
      </c>
      <c r="F47" s="11" t="s">
        <v>27</v>
      </c>
      <c r="G47" s="11" t="s">
        <v>3</v>
      </c>
      <c r="H47" s="11" t="s">
        <v>26</v>
      </c>
    </row>
    <row r="48" spans="1:8" x14ac:dyDescent="0.35">
      <c r="A48" s="10">
        <v>47</v>
      </c>
      <c r="B48" s="11" t="s">
        <v>24</v>
      </c>
      <c r="C48" s="11" t="s">
        <v>20</v>
      </c>
      <c r="D48" s="10">
        <v>48</v>
      </c>
      <c r="E48" s="10">
        <v>158</v>
      </c>
      <c r="F48" s="11" t="s">
        <v>27</v>
      </c>
      <c r="G48" s="11" t="s">
        <v>3</v>
      </c>
      <c r="H48" s="11" t="s">
        <v>26</v>
      </c>
    </row>
    <row r="49" spans="1:8" x14ac:dyDescent="0.35">
      <c r="A49" s="10">
        <v>48</v>
      </c>
      <c r="B49" s="11" t="s">
        <v>22</v>
      </c>
      <c r="C49" s="11" t="s">
        <v>20</v>
      </c>
      <c r="D49" s="10">
        <v>85</v>
      </c>
      <c r="E49" s="10">
        <v>180</v>
      </c>
      <c r="F49" s="11" t="s">
        <v>21</v>
      </c>
      <c r="G49" s="11" t="s">
        <v>3</v>
      </c>
      <c r="H49" s="11" t="s">
        <v>26</v>
      </c>
    </row>
    <row r="50" spans="1:8" x14ac:dyDescent="0.35">
      <c r="A50" s="10">
        <v>49</v>
      </c>
      <c r="B50" s="11" t="s">
        <v>19</v>
      </c>
      <c r="C50" s="11" t="s">
        <v>20</v>
      </c>
      <c r="D50" s="10">
        <v>67</v>
      </c>
      <c r="E50" s="10">
        <v>170</v>
      </c>
      <c r="F50" s="11" t="s">
        <v>27</v>
      </c>
      <c r="G50" s="11" t="s">
        <v>3</v>
      </c>
      <c r="H50" s="11" t="s">
        <v>26</v>
      </c>
    </row>
    <row r="51" spans="1:8" x14ac:dyDescent="0.35">
      <c r="A51" s="10">
        <v>50</v>
      </c>
      <c r="B51" s="11" t="s">
        <v>22</v>
      </c>
      <c r="C51" s="11" t="s">
        <v>20</v>
      </c>
      <c r="D51" s="10">
        <v>65</v>
      </c>
      <c r="E51" s="10">
        <v>170</v>
      </c>
      <c r="F51" s="11" t="s">
        <v>27</v>
      </c>
      <c r="G51" s="11" t="s">
        <v>3</v>
      </c>
      <c r="H51" s="11" t="s">
        <v>3</v>
      </c>
    </row>
    <row r="52" spans="1:8" x14ac:dyDescent="0.35">
      <c r="A52" s="10">
        <v>51</v>
      </c>
      <c r="B52" s="11" t="s">
        <v>30</v>
      </c>
      <c r="C52" s="11" t="s">
        <v>20</v>
      </c>
      <c r="D52" s="10">
        <v>75</v>
      </c>
      <c r="E52" s="10">
        <v>165</v>
      </c>
      <c r="F52" s="11" t="s">
        <v>21</v>
      </c>
      <c r="G52" s="11" t="s">
        <v>3</v>
      </c>
      <c r="H52" s="11" t="s">
        <v>3</v>
      </c>
    </row>
    <row r="53" spans="1:8" x14ac:dyDescent="0.35">
      <c r="A53" s="10">
        <v>52</v>
      </c>
      <c r="B53" s="11" t="s">
        <v>28</v>
      </c>
      <c r="C53" s="11" t="s">
        <v>20</v>
      </c>
      <c r="D53" s="10">
        <v>65</v>
      </c>
      <c r="E53" s="10">
        <v>168</v>
      </c>
      <c r="F53" s="11" t="s">
        <v>27</v>
      </c>
      <c r="G53" s="11" t="s">
        <v>23</v>
      </c>
      <c r="H53" s="11" t="s">
        <v>3</v>
      </c>
    </row>
    <row r="54" spans="1:8" x14ac:dyDescent="0.35">
      <c r="A54" s="10">
        <v>53</v>
      </c>
      <c r="B54" s="11" t="s">
        <v>30</v>
      </c>
      <c r="C54" s="11" t="s">
        <v>20</v>
      </c>
      <c r="D54" s="10">
        <v>70</v>
      </c>
      <c r="E54" s="10">
        <v>171</v>
      </c>
      <c r="F54" s="11" t="s">
        <v>21</v>
      </c>
      <c r="G54" s="11" t="s">
        <v>3</v>
      </c>
      <c r="H54" s="11" t="s">
        <v>3</v>
      </c>
    </row>
    <row r="55" spans="1:8" x14ac:dyDescent="0.35">
      <c r="A55" s="10">
        <v>54</v>
      </c>
      <c r="B55" s="11" t="s">
        <v>28</v>
      </c>
      <c r="C55" s="11" t="s">
        <v>20</v>
      </c>
      <c r="D55" s="10">
        <v>75</v>
      </c>
      <c r="E55" s="10">
        <v>167</v>
      </c>
      <c r="F55" s="11" t="s">
        <v>29</v>
      </c>
      <c r="G55" s="11" t="s">
        <v>3</v>
      </c>
      <c r="H55" s="11" t="s">
        <v>23</v>
      </c>
    </row>
    <row r="56" spans="1:8" x14ac:dyDescent="0.35">
      <c r="A56" s="10">
        <v>55</v>
      </c>
      <c r="B56" s="11" t="s">
        <v>30</v>
      </c>
      <c r="C56" s="11" t="s">
        <v>20</v>
      </c>
      <c r="D56" s="10">
        <v>90</v>
      </c>
      <c r="E56" s="10">
        <v>172</v>
      </c>
      <c r="F56" s="11" t="s">
        <v>27</v>
      </c>
      <c r="G56" s="11" t="s">
        <v>3</v>
      </c>
      <c r="H56" s="11" t="s">
        <v>3</v>
      </c>
    </row>
    <row r="57" spans="1:8" x14ac:dyDescent="0.35">
      <c r="A57" s="10">
        <v>56</v>
      </c>
      <c r="B57" s="11" t="s">
        <v>30</v>
      </c>
      <c r="C57" s="11" t="s">
        <v>25</v>
      </c>
      <c r="D57" s="10">
        <v>94</v>
      </c>
      <c r="E57" s="10">
        <v>168</v>
      </c>
      <c r="F57" s="11" t="s">
        <v>21</v>
      </c>
      <c r="G57" s="11" t="s">
        <v>3</v>
      </c>
      <c r="H57" s="11" t="s">
        <v>3</v>
      </c>
    </row>
    <row r="58" spans="1:8" x14ac:dyDescent="0.35">
      <c r="A58" s="10">
        <v>57</v>
      </c>
      <c r="B58" s="11" t="s">
        <v>30</v>
      </c>
      <c r="C58" s="11" t="s">
        <v>20</v>
      </c>
      <c r="D58" s="10">
        <v>78</v>
      </c>
      <c r="E58" s="10">
        <v>180</v>
      </c>
      <c r="F58" s="11" t="s">
        <v>21</v>
      </c>
      <c r="G58" s="11" t="s">
        <v>3</v>
      </c>
      <c r="H58" s="11" t="s">
        <v>3</v>
      </c>
    </row>
    <row r="59" spans="1:8" x14ac:dyDescent="0.35">
      <c r="A59" s="10">
        <v>58</v>
      </c>
      <c r="B59" s="11" t="s">
        <v>30</v>
      </c>
      <c r="C59" s="11" t="s">
        <v>20</v>
      </c>
      <c r="D59" s="10">
        <v>67</v>
      </c>
      <c r="E59" s="10">
        <v>168</v>
      </c>
      <c r="F59" s="11" t="s">
        <v>21</v>
      </c>
      <c r="G59" s="11" t="s">
        <v>23</v>
      </c>
      <c r="H59" s="11" t="s">
        <v>3</v>
      </c>
    </row>
    <row r="60" spans="1:8" x14ac:dyDescent="0.35">
      <c r="A60" s="10">
        <v>59</v>
      </c>
      <c r="B60" s="11" t="s">
        <v>28</v>
      </c>
      <c r="C60" s="11" t="s">
        <v>25</v>
      </c>
      <c r="D60" s="10">
        <v>95</v>
      </c>
      <c r="E60" s="10">
        <v>183</v>
      </c>
      <c r="F60" s="11" t="s">
        <v>27</v>
      </c>
      <c r="G60" s="11" t="s">
        <v>23</v>
      </c>
      <c r="H60" s="11" t="s">
        <v>3</v>
      </c>
    </row>
    <row r="61" spans="1:8" x14ac:dyDescent="0.35">
      <c r="A61" s="10">
        <v>60</v>
      </c>
      <c r="B61" s="11" t="s">
        <v>30</v>
      </c>
      <c r="C61" s="11" t="s">
        <v>25</v>
      </c>
      <c r="D61" s="10">
        <v>100</v>
      </c>
      <c r="E61" s="10">
        <v>193</v>
      </c>
      <c r="F61" s="11" t="s">
        <v>29</v>
      </c>
      <c r="G61" s="11" t="s">
        <v>3</v>
      </c>
      <c r="H61" s="11" t="s">
        <v>26</v>
      </c>
    </row>
    <row r="62" spans="1:8" x14ac:dyDescent="0.35">
      <c r="A62" s="10">
        <v>61</v>
      </c>
      <c r="B62" s="11" t="s">
        <v>19</v>
      </c>
      <c r="C62" s="11" t="s">
        <v>20</v>
      </c>
      <c r="D62" s="10">
        <v>66</v>
      </c>
      <c r="E62" s="10">
        <v>168</v>
      </c>
      <c r="F62" s="11" t="s">
        <v>21</v>
      </c>
      <c r="G62" s="11" t="s">
        <v>3</v>
      </c>
      <c r="H62" s="11" t="s">
        <v>3</v>
      </c>
    </row>
    <row r="63" spans="1:8" x14ac:dyDescent="0.35">
      <c r="A63" s="10">
        <v>62</v>
      </c>
      <c r="B63" s="11" t="s">
        <v>24</v>
      </c>
      <c r="C63" s="11" t="s">
        <v>20</v>
      </c>
      <c r="D63" s="10">
        <v>72</v>
      </c>
      <c r="E63" s="10">
        <v>168</v>
      </c>
      <c r="F63" s="11" t="s">
        <v>27</v>
      </c>
      <c r="G63" s="11" t="s">
        <v>26</v>
      </c>
      <c r="H63" s="11" t="s">
        <v>26</v>
      </c>
    </row>
    <row r="64" spans="1:8" x14ac:dyDescent="0.35">
      <c r="A64" s="10">
        <v>63</v>
      </c>
      <c r="B64" s="11" t="s">
        <v>22</v>
      </c>
      <c r="C64" s="11" t="s">
        <v>25</v>
      </c>
      <c r="D64" s="10">
        <v>82</v>
      </c>
      <c r="E64" s="10">
        <v>188</v>
      </c>
      <c r="F64" s="11" t="s">
        <v>27</v>
      </c>
      <c r="G64" s="11" t="s">
        <v>3</v>
      </c>
      <c r="H64" s="11" t="s">
        <v>26</v>
      </c>
    </row>
    <row r="65" spans="1:8" x14ac:dyDescent="0.35">
      <c r="A65" s="10">
        <v>64</v>
      </c>
      <c r="B65" s="11" t="s">
        <v>24</v>
      </c>
      <c r="C65" s="11" t="s">
        <v>25</v>
      </c>
      <c r="D65" s="10">
        <v>70</v>
      </c>
      <c r="E65" s="10">
        <v>173</v>
      </c>
      <c r="F65" s="11" t="s">
        <v>21</v>
      </c>
      <c r="G65" s="11" t="s">
        <v>26</v>
      </c>
      <c r="H65" s="11" t="s">
        <v>26</v>
      </c>
    </row>
    <row r="66" spans="1:8" x14ac:dyDescent="0.35">
      <c r="A66" s="10">
        <v>65</v>
      </c>
      <c r="B66" s="11" t="s">
        <v>22</v>
      </c>
      <c r="C66" s="11" t="s">
        <v>20</v>
      </c>
      <c r="D66" s="10">
        <v>79</v>
      </c>
      <c r="E66" s="10">
        <v>174</v>
      </c>
      <c r="F66" s="11" t="s">
        <v>21</v>
      </c>
      <c r="G66" s="11" t="s">
        <v>23</v>
      </c>
      <c r="H66" s="11" t="s">
        <v>23</v>
      </c>
    </row>
    <row r="67" spans="1:8" x14ac:dyDescent="0.35">
      <c r="A67" s="10">
        <v>66</v>
      </c>
      <c r="B67" s="11" t="s">
        <v>30</v>
      </c>
      <c r="C67" s="11" t="s">
        <v>25</v>
      </c>
      <c r="D67" s="10">
        <v>126</v>
      </c>
      <c r="E67" s="10">
        <v>173</v>
      </c>
      <c r="F67" s="11" t="s">
        <v>27</v>
      </c>
      <c r="G67" s="11" t="s">
        <v>26</v>
      </c>
      <c r="H67" s="11" t="s">
        <v>26</v>
      </c>
    </row>
    <row r="68" spans="1:8" x14ac:dyDescent="0.35">
      <c r="A68" s="10">
        <v>67</v>
      </c>
      <c r="B68" s="11" t="s">
        <v>19</v>
      </c>
      <c r="C68" s="11" t="s">
        <v>20</v>
      </c>
      <c r="D68" s="10">
        <v>77</v>
      </c>
      <c r="E68" s="10">
        <v>160</v>
      </c>
      <c r="F68" s="11" t="s">
        <v>21</v>
      </c>
      <c r="G68" s="11" t="s">
        <v>3</v>
      </c>
      <c r="H68" s="11" t="s">
        <v>26</v>
      </c>
    </row>
    <row r="69" spans="1:8" x14ac:dyDescent="0.35">
      <c r="A69" s="10">
        <v>68</v>
      </c>
      <c r="B69" s="11" t="s">
        <v>30</v>
      </c>
      <c r="C69" s="11" t="s">
        <v>20</v>
      </c>
      <c r="D69" s="10">
        <v>95</v>
      </c>
      <c r="E69" s="10">
        <v>162</v>
      </c>
      <c r="F69" s="11" t="s">
        <v>21</v>
      </c>
      <c r="G69" s="11" t="s">
        <v>3</v>
      </c>
      <c r="H69" s="11" t="s">
        <v>26</v>
      </c>
    </row>
    <row r="70" spans="1:8" x14ac:dyDescent="0.35">
      <c r="A70" s="10">
        <v>69</v>
      </c>
      <c r="B70" s="11" t="s">
        <v>22</v>
      </c>
      <c r="C70" s="11" t="s">
        <v>20</v>
      </c>
      <c r="D70" s="10">
        <v>61</v>
      </c>
      <c r="E70" s="10">
        <v>169</v>
      </c>
      <c r="F70" s="11" t="s">
        <v>29</v>
      </c>
      <c r="G70" s="11" t="s">
        <v>23</v>
      </c>
      <c r="H70" s="11" t="s">
        <v>23</v>
      </c>
    </row>
    <row r="71" spans="1:8" x14ac:dyDescent="0.35">
      <c r="A71" s="10">
        <v>70</v>
      </c>
      <c r="B71" s="11" t="s">
        <v>19</v>
      </c>
      <c r="C71" s="11" t="s">
        <v>20</v>
      </c>
      <c r="D71" s="10">
        <v>70</v>
      </c>
      <c r="E71" s="10">
        <v>175</v>
      </c>
      <c r="F71" s="11" t="s">
        <v>21</v>
      </c>
      <c r="G71" s="11" t="s">
        <v>3</v>
      </c>
      <c r="H71" s="11" t="s">
        <v>26</v>
      </c>
    </row>
    <row r="72" spans="1:8" x14ac:dyDescent="0.35">
      <c r="A72" s="10">
        <v>71</v>
      </c>
      <c r="B72" s="11" t="s">
        <v>24</v>
      </c>
      <c r="C72" s="11" t="s">
        <v>20</v>
      </c>
      <c r="D72" s="10">
        <v>65</v>
      </c>
      <c r="E72" s="10">
        <v>160</v>
      </c>
      <c r="F72" s="11" t="s">
        <v>29</v>
      </c>
      <c r="G72" s="11" t="s">
        <v>23</v>
      </c>
      <c r="H72" s="11" t="s">
        <v>26</v>
      </c>
    </row>
    <row r="73" spans="1:8" x14ac:dyDescent="0.35">
      <c r="A73" s="10">
        <v>72</v>
      </c>
      <c r="B73" s="11" t="s">
        <v>22</v>
      </c>
      <c r="C73" s="11" t="s">
        <v>20</v>
      </c>
      <c r="D73" s="10">
        <v>60</v>
      </c>
      <c r="E73" s="10">
        <v>168</v>
      </c>
      <c r="F73" s="11" t="s">
        <v>21</v>
      </c>
      <c r="G73" s="11" t="s">
        <v>23</v>
      </c>
      <c r="H73" s="11" t="s">
        <v>26</v>
      </c>
    </row>
    <row r="74" spans="1:8" x14ac:dyDescent="0.35">
      <c r="A74" s="10">
        <v>73</v>
      </c>
      <c r="B74" s="11" t="s">
        <v>19</v>
      </c>
      <c r="C74" s="11" t="s">
        <v>20</v>
      </c>
      <c r="D74" s="10">
        <v>110</v>
      </c>
      <c r="E74" s="10">
        <v>170</v>
      </c>
      <c r="F74" s="11" t="s">
        <v>21</v>
      </c>
      <c r="G74" s="11" t="s">
        <v>3</v>
      </c>
      <c r="H74" s="11" t="s">
        <v>26</v>
      </c>
    </row>
    <row r="75" spans="1:8" x14ac:dyDescent="0.35">
      <c r="A75" s="10">
        <v>74</v>
      </c>
      <c r="B75" s="11" t="s">
        <v>22</v>
      </c>
      <c r="C75" s="11" t="s">
        <v>20</v>
      </c>
      <c r="D75" s="10">
        <v>75</v>
      </c>
      <c r="E75" s="10">
        <v>163</v>
      </c>
      <c r="F75" s="11" t="s">
        <v>27</v>
      </c>
      <c r="G75" s="11" t="s">
        <v>3</v>
      </c>
      <c r="H75" s="11" t="s">
        <v>3</v>
      </c>
    </row>
    <row r="76" spans="1:8" x14ac:dyDescent="0.35">
      <c r="A76" s="10">
        <v>75</v>
      </c>
      <c r="B76" s="11" t="s">
        <v>24</v>
      </c>
      <c r="C76" s="11" t="s">
        <v>20</v>
      </c>
      <c r="D76" s="10">
        <v>65</v>
      </c>
      <c r="E76" s="10">
        <v>171</v>
      </c>
      <c r="F76" s="11" t="s">
        <v>21</v>
      </c>
      <c r="G76" s="11" t="s">
        <v>26</v>
      </c>
      <c r="H76" s="11" t="s">
        <v>26</v>
      </c>
    </row>
    <row r="77" spans="1:8" x14ac:dyDescent="0.35">
      <c r="A77" s="10">
        <v>76</v>
      </c>
      <c r="B77" s="11" t="s">
        <v>19</v>
      </c>
      <c r="C77" s="11" t="s">
        <v>25</v>
      </c>
      <c r="D77" s="10">
        <v>92</v>
      </c>
      <c r="E77" s="10">
        <v>185</v>
      </c>
      <c r="F77" s="11" t="s">
        <v>21</v>
      </c>
      <c r="G77" s="11" t="s">
        <v>23</v>
      </c>
      <c r="H77" s="11" t="s">
        <v>26</v>
      </c>
    </row>
    <row r="78" spans="1:8" x14ac:dyDescent="0.35">
      <c r="A78" s="10">
        <v>77</v>
      </c>
      <c r="B78" s="11" t="s">
        <v>24</v>
      </c>
      <c r="C78" s="11" t="s">
        <v>20</v>
      </c>
      <c r="D78" s="10">
        <v>78</v>
      </c>
      <c r="E78" s="10">
        <v>160</v>
      </c>
      <c r="F78" s="11" t="s">
        <v>21</v>
      </c>
      <c r="G78" s="11" t="s">
        <v>3</v>
      </c>
      <c r="H78" s="11" t="s">
        <v>26</v>
      </c>
    </row>
    <row r="79" spans="1:8" x14ac:dyDescent="0.35">
      <c r="A79" s="10">
        <v>78</v>
      </c>
      <c r="B79" s="11" t="s">
        <v>22</v>
      </c>
      <c r="C79" s="11" t="s">
        <v>20</v>
      </c>
      <c r="D79" s="10">
        <v>79</v>
      </c>
      <c r="E79" s="10">
        <v>154</v>
      </c>
      <c r="F79" s="11" t="s">
        <v>21</v>
      </c>
      <c r="G79" s="11" t="s">
        <v>3</v>
      </c>
      <c r="H79" s="11" t="s">
        <v>3</v>
      </c>
    </row>
    <row r="80" spans="1:8" x14ac:dyDescent="0.35">
      <c r="A80" s="10">
        <v>79</v>
      </c>
      <c r="B80" s="11" t="s">
        <v>19</v>
      </c>
      <c r="C80" s="11" t="s">
        <v>20</v>
      </c>
      <c r="D80" s="10">
        <v>60</v>
      </c>
      <c r="E80" s="10">
        <v>170</v>
      </c>
      <c r="F80" s="11" t="s">
        <v>27</v>
      </c>
      <c r="G80" s="11" t="s">
        <v>23</v>
      </c>
      <c r="H80" s="11" t="s">
        <v>3</v>
      </c>
    </row>
    <row r="81" spans="1:8" x14ac:dyDescent="0.35">
      <c r="A81" s="10">
        <v>80</v>
      </c>
      <c r="B81" s="11" t="s">
        <v>19</v>
      </c>
      <c r="C81" s="11" t="s">
        <v>25</v>
      </c>
      <c r="D81" s="10">
        <v>92</v>
      </c>
      <c r="E81" s="10">
        <v>185</v>
      </c>
      <c r="F81" s="11" t="s">
        <v>21</v>
      </c>
      <c r="G81" s="11" t="s">
        <v>23</v>
      </c>
      <c r="H81" s="11" t="s">
        <v>26</v>
      </c>
    </row>
    <row r="82" spans="1:8" x14ac:dyDescent="0.35">
      <c r="A82" s="10">
        <v>81</v>
      </c>
      <c r="B82" s="11" t="s">
        <v>22</v>
      </c>
      <c r="C82" s="11" t="s">
        <v>20</v>
      </c>
      <c r="D82" s="10">
        <v>80</v>
      </c>
      <c r="E82" s="10">
        <v>168</v>
      </c>
      <c r="F82" s="11" t="s">
        <v>27</v>
      </c>
      <c r="G82" s="11" t="s">
        <v>3</v>
      </c>
      <c r="H82" s="11" t="s">
        <v>3</v>
      </c>
    </row>
    <row r="83" spans="1:8" x14ac:dyDescent="0.35">
      <c r="A83" s="10">
        <v>82</v>
      </c>
      <c r="B83" s="11" t="s">
        <v>19</v>
      </c>
      <c r="C83" s="11" t="s">
        <v>25</v>
      </c>
      <c r="D83" s="10">
        <v>91</v>
      </c>
      <c r="E83" s="10">
        <v>177</v>
      </c>
      <c r="F83" s="11" t="s">
        <v>21</v>
      </c>
      <c r="G83" s="11" t="s">
        <v>23</v>
      </c>
      <c r="H83" s="11" t="s">
        <v>26</v>
      </c>
    </row>
    <row r="84" spans="1:8" x14ac:dyDescent="0.35">
      <c r="A84" s="10">
        <v>83</v>
      </c>
      <c r="B84" s="11" t="s">
        <v>19</v>
      </c>
      <c r="C84" s="11" t="s">
        <v>25</v>
      </c>
      <c r="D84" s="10">
        <v>80</v>
      </c>
      <c r="E84" s="10">
        <v>181</v>
      </c>
      <c r="F84" s="11" t="s">
        <v>27</v>
      </c>
      <c r="G84" s="11" t="s">
        <v>3</v>
      </c>
      <c r="H84" s="11" t="s">
        <v>23</v>
      </c>
    </row>
    <row r="85" spans="1:8" x14ac:dyDescent="0.35">
      <c r="A85" s="10">
        <v>84</v>
      </c>
      <c r="B85" s="11" t="s">
        <v>22</v>
      </c>
      <c r="C85" s="11" t="s">
        <v>20</v>
      </c>
      <c r="D85" s="10">
        <v>50</v>
      </c>
      <c r="E85" s="10">
        <v>165</v>
      </c>
      <c r="F85" s="11" t="s">
        <v>27</v>
      </c>
      <c r="G85" s="11" t="s">
        <v>23</v>
      </c>
      <c r="H85" s="11" t="s">
        <v>3</v>
      </c>
    </row>
    <row r="86" spans="1:8" x14ac:dyDescent="0.35">
      <c r="A86" s="10">
        <v>85</v>
      </c>
      <c r="B86" s="11" t="s">
        <v>22</v>
      </c>
      <c r="C86" s="11" t="s">
        <v>25</v>
      </c>
      <c r="D86" s="10">
        <v>97</v>
      </c>
      <c r="E86" s="10">
        <v>172</v>
      </c>
      <c r="F86" s="11" t="s">
        <v>21</v>
      </c>
      <c r="G86" s="11" t="s">
        <v>3</v>
      </c>
      <c r="H86" s="11" t="s">
        <v>3</v>
      </c>
    </row>
    <row r="87" spans="1:8" x14ac:dyDescent="0.35">
      <c r="A87" s="10">
        <v>86</v>
      </c>
      <c r="B87" s="11" t="s">
        <v>22</v>
      </c>
      <c r="C87" s="11" t="s">
        <v>20</v>
      </c>
      <c r="D87" s="10">
        <v>48</v>
      </c>
      <c r="E87" s="10">
        <v>165</v>
      </c>
      <c r="F87" s="11" t="s">
        <v>27</v>
      </c>
      <c r="G87" s="11" t="s">
        <v>23</v>
      </c>
      <c r="H87" s="11" t="s">
        <v>3</v>
      </c>
    </row>
    <row r="88" spans="1:8" x14ac:dyDescent="0.35">
      <c r="A88" s="10">
        <v>87</v>
      </c>
      <c r="B88" s="11" t="s">
        <v>22</v>
      </c>
      <c r="C88" s="11" t="s">
        <v>25</v>
      </c>
      <c r="D88" s="10">
        <v>78</v>
      </c>
      <c r="E88" s="10">
        <v>179</v>
      </c>
      <c r="F88" s="11" t="s">
        <v>21</v>
      </c>
      <c r="G88" s="11" t="s">
        <v>23</v>
      </c>
      <c r="H88" s="11" t="s">
        <v>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Formulas="1" workbookViewId="0">
      <selection activeCell="C11" sqref="C11"/>
    </sheetView>
  </sheetViews>
  <sheetFormatPr defaultRowHeight="14.5" x14ac:dyDescent="0.35"/>
  <cols>
    <col min="3" max="3" width="17.453125" customWidth="1"/>
    <col min="4" max="4" width="10.54296875" bestFit="1" customWidth="1"/>
  </cols>
  <sheetData>
    <row r="1" spans="1:4" x14ac:dyDescent="0.35">
      <c r="A1" s="1"/>
      <c r="B1" s="1" t="s">
        <v>2</v>
      </c>
      <c r="C1" s="1" t="s">
        <v>3</v>
      </c>
      <c r="D1" s="1" t="s">
        <v>4</v>
      </c>
    </row>
    <row r="2" spans="1:4" x14ac:dyDescent="0.35">
      <c r="A2" s="1" t="s">
        <v>0</v>
      </c>
      <c r="B2" s="7">
        <v>50</v>
      </c>
      <c r="C2" s="7">
        <v>50</v>
      </c>
      <c r="D2" s="1">
        <f>SUM(B2:C2)</f>
        <v>100</v>
      </c>
    </row>
    <row r="3" spans="1:4" x14ac:dyDescent="0.35">
      <c r="A3" s="1" t="s">
        <v>1</v>
      </c>
      <c r="B3" s="7">
        <v>50</v>
      </c>
      <c r="C3" s="7">
        <v>50</v>
      </c>
      <c r="D3" s="1">
        <f>SUM(B3:C3)</f>
        <v>100</v>
      </c>
    </row>
    <row r="4" spans="1:4" x14ac:dyDescent="0.35">
      <c r="A4" s="1" t="s">
        <v>4</v>
      </c>
      <c r="B4" s="1">
        <f>SUM(B2:B3)</f>
        <v>100</v>
      </c>
      <c r="C4" s="1">
        <f>SUM(C2:C3)</f>
        <v>100</v>
      </c>
      <c r="D4" s="1">
        <f>SUM(B4:C4)</f>
        <v>200</v>
      </c>
    </row>
    <row r="6" spans="1:4" x14ac:dyDescent="0.35">
      <c r="A6" s="1"/>
      <c r="B6" s="1" t="s">
        <v>2</v>
      </c>
      <c r="C6" s="1" t="s">
        <v>3</v>
      </c>
      <c r="D6" s="1" t="s">
        <v>4</v>
      </c>
    </row>
    <row r="7" spans="1:4" x14ac:dyDescent="0.35">
      <c r="A7" s="1" t="s">
        <v>0</v>
      </c>
      <c r="B7" s="1">
        <f>$D2*B$4/$D$4</f>
        <v>50</v>
      </c>
      <c r="C7" s="1">
        <f>$D2*C$4/$D$4</f>
        <v>50</v>
      </c>
      <c r="D7" s="1">
        <f>SUM(B7:C7)</f>
        <v>100</v>
      </c>
    </row>
    <row r="8" spans="1:4" x14ac:dyDescent="0.35">
      <c r="A8" s="1" t="s">
        <v>1</v>
      </c>
      <c r="B8" s="1">
        <f>$D3*B$4/$D$4</f>
        <v>50</v>
      </c>
      <c r="C8" s="1">
        <f>$D3*C$4/$D$4</f>
        <v>50</v>
      </c>
      <c r="D8" s="1">
        <f t="shared" ref="D8:D9" si="0">SUM(B8:C8)</f>
        <v>100</v>
      </c>
    </row>
    <row r="9" spans="1:4" x14ac:dyDescent="0.35">
      <c r="A9" s="1" t="s">
        <v>4</v>
      </c>
      <c r="B9" s="1">
        <f>SUM(B7:B8)</f>
        <v>100</v>
      </c>
      <c r="C9" s="1">
        <f>SUM(C7:C8)</f>
        <v>100</v>
      </c>
      <c r="D9" s="1">
        <f t="shared" si="0"/>
        <v>200</v>
      </c>
    </row>
    <row r="11" spans="1:4" x14ac:dyDescent="0.35">
      <c r="A11" s="2" t="s">
        <v>5</v>
      </c>
      <c r="C11">
        <f>POWER(B2-B7,2)/B7</f>
        <v>0</v>
      </c>
      <c r="D11">
        <f>POWER(C2-C7,2)/C7</f>
        <v>0</v>
      </c>
    </row>
    <row r="12" spans="1:4" x14ac:dyDescent="0.35">
      <c r="C12">
        <f>POWER(B3-B8,2)/B8</f>
        <v>0</v>
      </c>
      <c r="D12">
        <f>POWER(C3-C8,2)/C8</f>
        <v>0</v>
      </c>
    </row>
    <row r="14" spans="1:4" x14ac:dyDescent="0.35">
      <c r="C14">
        <f>C11+D11+C12+D12</f>
        <v>0</v>
      </c>
    </row>
    <row r="16" spans="1:4" x14ac:dyDescent="0.35">
      <c r="A16" t="s">
        <v>6</v>
      </c>
      <c r="C16" s="8">
        <v>3.8410000000000002</v>
      </c>
    </row>
    <row r="18" spans="1:3" x14ac:dyDescent="0.35">
      <c r="A18" t="s">
        <v>9</v>
      </c>
      <c r="C18">
        <f>SQRT(C14/D9*(2-1))</f>
        <v>0</v>
      </c>
    </row>
    <row r="20" spans="1:3" x14ac:dyDescent="0.35">
      <c r="A20" t="s">
        <v>10</v>
      </c>
      <c r="C20">
        <f>SQRT((C14/(C14+D4))/((2-1)/2))</f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D15" sqref="D15"/>
    </sheetView>
  </sheetViews>
  <sheetFormatPr defaultRowHeight="14.5" x14ac:dyDescent="0.35"/>
  <sheetData>
    <row r="1" spans="1:4" x14ac:dyDescent="0.35">
      <c r="A1" s="6"/>
      <c r="B1" s="6" t="s">
        <v>2</v>
      </c>
      <c r="C1" s="6" t="s">
        <v>3</v>
      </c>
      <c r="D1" s="6" t="s">
        <v>4</v>
      </c>
    </row>
    <row r="2" spans="1:4" x14ac:dyDescent="0.35">
      <c r="A2" s="6" t="s">
        <v>0</v>
      </c>
      <c r="B2" s="6">
        <v>100</v>
      </c>
      <c r="C2" s="6">
        <v>0</v>
      </c>
      <c r="D2" s="6">
        <v>100</v>
      </c>
    </row>
    <row r="3" spans="1:4" x14ac:dyDescent="0.35">
      <c r="A3" s="6" t="s">
        <v>1</v>
      </c>
      <c r="B3" s="6">
        <v>0</v>
      </c>
      <c r="C3" s="6">
        <v>100</v>
      </c>
      <c r="D3" s="6">
        <v>100</v>
      </c>
    </row>
    <row r="4" spans="1:4" x14ac:dyDescent="0.35">
      <c r="A4" s="6" t="s">
        <v>4</v>
      </c>
      <c r="B4" s="6">
        <v>100</v>
      </c>
      <c r="C4" s="6">
        <v>100</v>
      </c>
      <c r="D4" s="6">
        <v>200</v>
      </c>
    </row>
    <row r="8" spans="1:4" x14ac:dyDescent="0.35">
      <c r="A8" s="1"/>
      <c r="B8" s="1" t="s">
        <v>2</v>
      </c>
      <c r="C8" s="1" t="s">
        <v>3</v>
      </c>
      <c r="D8" s="1" t="s">
        <v>4</v>
      </c>
    </row>
    <row r="9" spans="1:4" x14ac:dyDescent="0.35">
      <c r="A9" s="1" t="s">
        <v>0</v>
      </c>
      <c r="B9" s="1">
        <f>$D2*B$4/$D$4</f>
        <v>50</v>
      </c>
      <c r="C9" s="1">
        <f>$D2*C$4/$D$4</f>
        <v>50</v>
      </c>
      <c r="D9" s="1">
        <f>SUM(B9:C9)</f>
        <v>100</v>
      </c>
    </row>
    <row r="10" spans="1:4" x14ac:dyDescent="0.35">
      <c r="A10" s="1" t="s">
        <v>1</v>
      </c>
      <c r="B10" s="1">
        <f>$D3*B$4/$D$4</f>
        <v>50</v>
      </c>
      <c r="C10" s="1">
        <f>$D3*C$4/$D$4</f>
        <v>50</v>
      </c>
      <c r="D10" s="1">
        <f t="shared" ref="D10:D11" si="0">SUM(B10:C10)</f>
        <v>100</v>
      </c>
    </row>
    <row r="11" spans="1:4" x14ac:dyDescent="0.35">
      <c r="A11" s="1" t="s">
        <v>4</v>
      </c>
      <c r="B11" s="1">
        <f>SUM(B9:B10)</f>
        <v>100</v>
      </c>
      <c r="C11" s="1">
        <f>SUM(C9:C10)</f>
        <v>100</v>
      </c>
      <c r="D11" s="1">
        <f t="shared" si="0"/>
        <v>200</v>
      </c>
    </row>
    <row r="14" spans="1:4" x14ac:dyDescent="0.35">
      <c r="A14" s="2" t="s">
        <v>5</v>
      </c>
      <c r="C14">
        <f>POWER(B2-B9,2)/B9</f>
        <v>50</v>
      </c>
      <c r="D14">
        <f>POWER(C2-C9,2)/C9</f>
        <v>50</v>
      </c>
    </row>
    <row r="15" spans="1:4" x14ac:dyDescent="0.35">
      <c r="C15">
        <f>POWER(B3-B10,2)/B10</f>
        <v>50</v>
      </c>
      <c r="D15">
        <f>POWER(C3-C10,2)/C10</f>
        <v>50</v>
      </c>
    </row>
    <row r="18" spans="1:3" x14ac:dyDescent="0.35">
      <c r="C18">
        <f>C14+D14+C15+D15</f>
        <v>200</v>
      </c>
    </row>
    <row r="20" spans="1:3" x14ac:dyDescent="0.35">
      <c r="A20" t="s">
        <v>6</v>
      </c>
      <c r="C20">
        <v>3.8410000000000002</v>
      </c>
    </row>
    <row r="22" spans="1:3" ht="15" thickBot="1" x14ac:dyDescent="0.4">
      <c r="A22" s="3" t="s">
        <v>7</v>
      </c>
    </row>
    <row r="23" spans="1:3" ht="15" thickBot="1" x14ac:dyDescent="0.4">
      <c r="A23" s="4"/>
    </row>
    <row r="24" spans="1:3" ht="15" thickBot="1" x14ac:dyDescent="0.4">
      <c r="A24" s="5" t="s">
        <v>8</v>
      </c>
    </row>
    <row r="26" spans="1:3" x14ac:dyDescent="0.35">
      <c r="A26" t="s">
        <v>9</v>
      </c>
      <c r="C26">
        <f>SQRT(C18/D11*(2-1))</f>
        <v>1</v>
      </c>
    </row>
    <row r="30" spans="1:3" x14ac:dyDescent="0.35">
      <c r="A30" t="s">
        <v>10</v>
      </c>
      <c r="C30">
        <f>SQRT((C18/(C18+D4))/((2-1)/2))</f>
        <v>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D4"/>
    </sheetView>
  </sheetViews>
  <sheetFormatPr defaultRowHeight="14.5" x14ac:dyDescent="0.35"/>
  <sheetData>
    <row r="1" spans="1:4" x14ac:dyDescent="0.35">
      <c r="A1" s="6"/>
      <c r="B1" s="6" t="s">
        <v>2</v>
      </c>
      <c r="C1" s="6" t="s">
        <v>3</v>
      </c>
      <c r="D1" s="6" t="s">
        <v>4</v>
      </c>
    </row>
    <row r="2" spans="1:4" x14ac:dyDescent="0.35">
      <c r="A2" s="6" t="s">
        <v>0</v>
      </c>
      <c r="B2" s="6">
        <v>90</v>
      </c>
      <c r="C2" s="6">
        <v>10</v>
      </c>
      <c r="D2" s="6">
        <v>100</v>
      </c>
    </row>
    <row r="3" spans="1:4" x14ac:dyDescent="0.35">
      <c r="A3" s="6" t="s">
        <v>1</v>
      </c>
      <c r="B3" s="6">
        <v>10</v>
      </c>
      <c r="C3" s="6">
        <v>90</v>
      </c>
      <c r="D3" s="6">
        <v>100</v>
      </c>
    </row>
    <row r="4" spans="1:4" x14ac:dyDescent="0.35">
      <c r="A4" s="6" t="s">
        <v>4</v>
      </c>
      <c r="B4" s="6">
        <v>100</v>
      </c>
      <c r="C4" s="6">
        <v>100</v>
      </c>
      <c r="D4" s="6">
        <v>200</v>
      </c>
    </row>
    <row r="8" spans="1:4" x14ac:dyDescent="0.35">
      <c r="A8" s="6"/>
      <c r="B8" s="6" t="s">
        <v>2</v>
      </c>
      <c r="C8" s="6" t="s">
        <v>3</v>
      </c>
      <c r="D8" s="6" t="s">
        <v>4</v>
      </c>
    </row>
    <row r="9" spans="1:4" x14ac:dyDescent="0.35">
      <c r="A9" s="6" t="s">
        <v>0</v>
      </c>
      <c r="B9" s="6">
        <f>$D2*B$4/$D$4</f>
        <v>50</v>
      </c>
      <c r="C9" s="6">
        <f>$D2*C$4/$D$4</f>
        <v>50</v>
      </c>
      <c r="D9" s="6">
        <f>SUM(B9:C9)</f>
        <v>100</v>
      </c>
    </row>
    <row r="10" spans="1:4" x14ac:dyDescent="0.35">
      <c r="A10" s="6" t="s">
        <v>1</v>
      </c>
      <c r="B10" s="6">
        <f>$D3*B$4/$D$4</f>
        <v>50</v>
      </c>
      <c r="C10" s="6">
        <f>$D3*C$4/$D$4</f>
        <v>50</v>
      </c>
      <c r="D10" s="6">
        <f t="shared" ref="D10:D11" si="0">SUM(B10:C10)</f>
        <v>100</v>
      </c>
    </row>
    <row r="11" spans="1:4" x14ac:dyDescent="0.35">
      <c r="A11" s="6" t="s">
        <v>4</v>
      </c>
      <c r="B11" s="6">
        <f>SUM(B9:B10)</f>
        <v>100</v>
      </c>
      <c r="C11" s="6">
        <f>SUM(C9:C10)</f>
        <v>100</v>
      </c>
      <c r="D11" s="6">
        <f t="shared" si="0"/>
        <v>200</v>
      </c>
    </row>
    <row r="14" spans="1:4" x14ac:dyDescent="0.35">
      <c r="A14" s="2" t="s">
        <v>5</v>
      </c>
      <c r="C14">
        <f>POWER(B2-B9,2)/B9</f>
        <v>32</v>
      </c>
      <c r="D14">
        <f>POWER(C2-C9,2)/C9</f>
        <v>32</v>
      </c>
    </row>
    <row r="15" spans="1:4" x14ac:dyDescent="0.35">
      <c r="C15">
        <f>POWER(B3-B10,2)/B10</f>
        <v>32</v>
      </c>
      <c r="D15">
        <f>POWER(C3-C10,2)/C10</f>
        <v>32</v>
      </c>
    </row>
    <row r="18" spans="1:3" x14ac:dyDescent="0.35">
      <c r="C18">
        <f>C14+D14+C15+D15</f>
        <v>128</v>
      </c>
    </row>
    <row r="20" spans="1:3" x14ac:dyDescent="0.35">
      <c r="A20" t="s">
        <v>6</v>
      </c>
      <c r="C20">
        <v>3.8410000000000002</v>
      </c>
    </row>
    <row r="22" spans="1:3" ht="15" thickBot="1" x14ac:dyDescent="0.4">
      <c r="A22" s="3" t="s">
        <v>7</v>
      </c>
    </row>
    <row r="23" spans="1:3" ht="15" thickBot="1" x14ac:dyDescent="0.4">
      <c r="A23" s="4"/>
    </row>
    <row r="24" spans="1:3" ht="15" thickBot="1" x14ac:dyDescent="0.4">
      <c r="A24" s="5" t="s">
        <v>8</v>
      </c>
    </row>
    <row r="26" spans="1:3" x14ac:dyDescent="0.35">
      <c r="A26" t="s">
        <v>9</v>
      </c>
      <c r="C26">
        <f>SQRT(C18/D11*(2-1))</f>
        <v>0.8</v>
      </c>
    </row>
    <row r="30" spans="1:3" x14ac:dyDescent="0.35">
      <c r="A30" t="s">
        <v>10</v>
      </c>
      <c r="C30">
        <f>SQRT((C18/(C18+D4))/((2-1)/2))</f>
        <v>0.88345220859877238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J11" sqref="J11"/>
    </sheetView>
  </sheetViews>
  <sheetFormatPr defaultRowHeight="14.5" x14ac:dyDescent="0.35"/>
  <cols>
    <col min="8" max="8" width="12" bestFit="1" customWidth="1"/>
  </cols>
  <sheetData>
    <row r="1" spans="1:8" x14ac:dyDescent="0.35">
      <c r="A1" s="6"/>
      <c r="B1" s="6" t="s">
        <v>2</v>
      </c>
      <c r="C1" s="6" t="s">
        <v>3</v>
      </c>
      <c r="D1" s="6" t="s">
        <v>4</v>
      </c>
    </row>
    <row r="2" spans="1:8" x14ac:dyDescent="0.35">
      <c r="A2" s="6" t="s">
        <v>0</v>
      </c>
      <c r="B2" s="6">
        <v>100</v>
      </c>
      <c r="C2" s="6">
        <v>0</v>
      </c>
      <c r="D2" s="6">
        <v>100</v>
      </c>
    </row>
    <row r="3" spans="1:8" x14ac:dyDescent="0.35">
      <c r="A3" s="6" t="s">
        <v>1</v>
      </c>
      <c r="B3" s="6">
        <v>0</v>
      </c>
      <c r="C3" s="6">
        <v>100</v>
      </c>
      <c r="D3" s="6">
        <v>100</v>
      </c>
      <c r="F3" t="s">
        <v>35</v>
      </c>
      <c r="H3">
        <f>_xlfn.CHISQ.TEST(B2:C3,B9:C10)</f>
        <v>2.0884875837625446E-45</v>
      </c>
    </row>
    <row r="4" spans="1:8" x14ac:dyDescent="0.35">
      <c r="A4" s="6" t="s">
        <v>4</v>
      </c>
      <c r="B4" s="6">
        <v>100</v>
      </c>
      <c r="C4" s="6">
        <v>100</v>
      </c>
      <c r="D4" s="6">
        <v>200</v>
      </c>
    </row>
    <row r="8" spans="1:8" x14ac:dyDescent="0.35">
      <c r="A8" s="1"/>
      <c r="B8" s="1" t="s">
        <v>2</v>
      </c>
      <c r="C8" s="1" t="s">
        <v>3</v>
      </c>
      <c r="D8" s="1" t="s">
        <v>4</v>
      </c>
    </row>
    <row r="9" spans="1:8" x14ac:dyDescent="0.35">
      <c r="A9" s="1" t="s">
        <v>0</v>
      </c>
      <c r="B9" s="1">
        <f>$D2*B$4/$D$4</f>
        <v>50</v>
      </c>
      <c r="C9" s="1">
        <f>$D2*C$4/$D$4</f>
        <v>50</v>
      </c>
      <c r="D9" s="1">
        <f>SUM(B9:C9)</f>
        <v>100</v>
      </c>
    </row>
    <row r="10" spans="1:8" x14ac:dyDescent="0.35">
      <c r="A10" s="1" t="s">
        <v>1</v>
      </c>
      <c r="B10" s="1">
        <f>$D3*B$4/$D$4</f>
        <v>50</v>
      </c>
      <c r="C10" s="1">
        <f>$D3*C$4/$D$4</f>
        <v>50</v>
      </c>
      <c r="D10" s="1">
        <f t="shared" ref="D10:D11" si="0">SUM(B10:C10)</f>
        <v>100</v>
      </c>
    </row>
    <row r="11" spans="1:8" x14ac:dyDescent="0.35">
      <c r="A11" s="1" t="s">
        <v>4</v>
      </c>
      <c r="B11" s="1">
        <f>SUM(B9:B10)</f>
        <v>100</v>
      </c>
      <c r="C11" s="1">
        <f>SUM(C9:C10)</f>
        <v>100</v>
      </c>
      <c r="D11" s="1">
        <f t="shared" si="0"/>
        <v>200</v>
      </c>
    </row>
    <row r="14" spans="1:8" x14ac:dyDescent="0.35">
      <c r="A14" s="2" t="s">
        <v>5</v>
      </c>
      <c r="C14">
        <f>POWER(B2-B9,2)/B9</f>
        <v>50</v>
      </c>
      <c r="D14">
        <f>POWER(C2-C9,2)/C9</f>
        <v>50</v>
      </c>
    </row>
    <row r="15" spans="1:8" x14ac:dyDescent="0.35">
      <c r="C15">
        <f>POWER(B3-B10,2)/B10</f>
        <v>50</v>
      </c>
      <c r="D15">
        <f>POWER(C3-C10,2)/C10</f>
        <v>50</v>
      </c>
    </row>
    <row r="18" spans="1:3" x14ac:dyDescent="0.35">
      <c r="C18">
        <f>C14+D14+C15+D15</f>
        <v>200</v>
      </c>
    </row>
    <row r="20" spans="1:3" x14ac:dyDescent="0.35">
      <c r="A20" t="s">
        <v>6</v>
      </c>
      <c r="C20">
        <v>3.8410000000000002</v>
      </c>
    </row>
    <row r="22" spans="1:3" ht="15" thickBot="1" x14ac:dyDescent="0.4">
      <c r="A22" s="3" t="s">
        <v>7</v>
      </c>
    </row>
    <row r="23" spans="1:3" ht="15" thickBot="1" x14ac:dyDescent="0.4">
      <c r="A23" s="4"/>
    </row>
    <row r="24" spans="1:3" ht="15" thickBot="1" x14ac:dyDescent="0.4">
      <c r="A24" s="5" t="s">
        <v>8</v>
      </c>
    </row>
    <row r="26" spans="1:3" x14ac:dyDescent="0.35">
      <c r="A26" t="s">
        <v>9</v>
      </c>
      <c r="C26">
        <f>SQRT(C18/D11*(2-1))</f>
        <v>1</v>
      </c>
    </row>
    <row r="30" spans="1:3" x14ac:dyDescent="0.35">
      <c r="A30" t="s">
        <v>10</v>
      </c>
      <c r="C30">
        <f>SQRT((C18/(C18+D4))/((2-1)/2))</f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35" sqref="I35:J35"/>
    </sheetView>
  </sheetViews>
  <sheetFormatPr defaultRowHeight="14.5" x14ac:dyDescent="0.35"/>
  <cols>
    <col min="6" max="6" width="15.453125" customWidth="1"/>
    <col min="7" max="7" width="12" bestFit="1" customWidth="1"/>
  </cols>
  <sheetData>
    <row r="1" spans="1:7" x14ac:dyDescent="0.35">
      <c r="A1" s="6"/>
      <c r="B1" s="6" t="s">
        <v>2</v>
      </c>
      <c r="C1" s="6" t="s">
        <v>3</v>
      </c>
      <c r="D1" s="6" t="s">
        <v>4</v>
      </c>
    </row>
    <row r="2" spans="1:7" x14ac:dyDescent="0.35">
      <c r="A2" s="6" t="s">
        <v>0</v>
      </c>
      <c r="B2" s="6">
        <v>90</v>
      </c>
      <c r="C2" s="6">
        <v>10</v>
      </c>
      <c r="D2" s="6">
        <v>100</v>
      </c>
    </row>
    <row r="3" spans="1:7" x14ac:dyDescent="0.35">
      <c r="A3" s="6" t="s">
        <v>1</v>
      </c>
      <c r="B3" s="6">
        <v>10</v>
      </c>
      <c r="C3" s="6">
        <v>90</v>
      </c>
      <c r="D3" s="6">
        <v>100</v>
      </c>
      <c r="F3" t="s">
        <v>35</v>
      </c>
      <c r="G3">
        <f>_xlfn.CHISQ.TEST(B2:C3,B9:C10)</f>
        <v>1.1224297172982929E-29</v>
      </c>
    </row>
    <row r="4" spans="1:7" x14ac:dyDescent="0.35">
      <c r="A4" s="6" t="s">
        <v>4</v>
      </c>
      <c r="B4" s="6">
        <v>100</v>
      </c>
      <c r="C4" s="6">
        <v>100</v>
      </c>
      <c r="D4" s="6">
        <v>200</v>
      </c>
    </row>
    <row r="8" spans="1:7" x14ac:dyDescent="0.35">
      <c r="A8" s="6"/>
      <c r="B8" s="6" t="s">
        <v>2</v>
      </c>
      <c r="C8" s="6" t="s">
        <v>3</v>
      </c>
      <c r="D8" s="6" t="s">
        <v>4</v>
      </c>
    </row>
    <row r="9" spans="1:7" x14ac:dyDescent="0.35">
      <c r="A9" s="6" t="s">
        <v>0</v>
      </c>
      <c r="B9" s="6">
        <f>$D2*B$4/$D$4</f>
        <v>50</v>
      </c>
      <c r="C9" s="6">
        <f>$D2*C$4/$D$4</f>
        <v>50</v>
      </c>
      <c r="D9" s="6">
        <f>SUM(B9:C9)</f>
        <v>100</v>
      </c>
    </row>
    <row r="10" spans="1:7" x14ac:dyDescent="0.35">
      <c r="A10" s="6" t="s">
        <v>1</v>
      </c>
      <c r="B10" s="6">
        <f>$D3*B$4/$D$4</f>
        <v>50</v>
      </c>
      <c r="C10" s="6">
        <f>$D3*C$4/$D$4</f>
        <v>50</v>
      </c>
      <c r="D10" s="6">
        <f t="shared" ref="D10:D11" si="0">SUM(B10:C10)</f>
        <v>100</v>
      </c>
    </row>
    <row r="11" spans="1:7" x14ac:dyDescent="0.35">
      <c r="A11" s="6" t="s">
        <v>4</v>
      </c>
      <c r="B11" s="6">
        <f>SUM(B9:B10)</f>
        <v>100</v>
      </c>
      <c r="C11" s="6">
        <f>SUM(C9:C10)</f>
        <v>100</v>
      </c>
      <c r="D11" s="6">
        <f t="shared" si="0"/>
        <v>200</v>
      </c>
    </row>
    <row r="14" spans="1:7" x14ac:dyDescent="0.35">
      <c r="A14" s="2" t="s">
        <v>5</v>
      </c>
      <c r="C14">
        <f>POWER(B2-B9,2)/B9</f>
        <v>32</v>
      </c>
      <c r="D14">
        <f>POWER(C2-C9,2)/C9</f>
        <v>32</v>
      </c>
    </row>
    <row r="15" spans="1:7" x14ac:dyDescent="0.35">
      <c r="C15">
        <f>POWER(B3-B10,2)/B10</f>
        <v>32</v>
      </c>
      <c r="D15">
        <f>POWER(C3-C10,2)/C10</f>
        <v>32</v>
      </c>
    </row>
    <row r="18" spans="1:3" x14ac:dyDescent="0.35">
      <c r="C18">
        <f>C14+D14+C15+D15</f>
        <v>128</v>
      </c>
    </row>
    <row r="20" spans="1:3" x14ac:dyDescent="0.35">
      <c r="A20" t="s">
        <v>6</v>
      </c>
      <c r="C20">
        <v>3.8410000000000002</v>
      </c>
    </row>
    <row r="22" spans="1:3" ht="15" thickBot="1" x14ac:dyDescent="0.4">
      <c r="A22" s="3" t="s">
        <v>7</v>
      </c>
    </row>
    <row r="23" spans="1:3" ht="15" thickBot="1" x14ac:dyDescent="0.4">
      <c r="A23" s="4"/>
    </row>
    <row r="24" spans="1:3" ht="15" thickBot="1" x14ac:dyDescent="0.4">
      <c r="A24" s="5" t="s">
        <v>8</v>
      </c>
    </row>
    <row r="26" spans="1:3" x14ac:dyDescent="0.35">
      <c r="A26" t="s">
        <v>9</v>
      </c>
      <c r="C26">
        <f>SQRT(C18/D11*(2-1))</f>
        <v>0.8</v>
      </c>
    </row>
    <row r="30" spans="1:3" x14ac:dyDescent="0.35">
      <c r="A30" t="s">
        <v>10</v>
      </c>
      <c r="C30">
        <f>SQRT((C18/(C18+D4))/((2-1)/2))</f>
        <v>0.88345220859877238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H20" sqref="H20"/>
    </sheetView>
  </sheetViews>
  <sheetFormatPr defaultRowHeight="14.5" x14ac:dyDescent="0.35"/>
  <cols>
    <col min="3" max="3" width="17.453125" bestFit="1" customWidth="1"/>
    <col min="4" max="4" width="10.54296875" bestFit="1" customWidth="1"/>
    <col min="7" max="7" width="2.1796875" customWidth="1"/>
    <col min="8" max="8" width="12.08984375" bestFit="1" customWidth="1"/>
  </cols>
  <sheetData>
    <row r="1" spans="1:8" x14ac:dyDescent="0.35">
      <c r="A1" s="1"/>
      <c r="B1" s="1" t="s">
        <v>2</v>
      </c>
      <c r="C1" s="1" t="s">
        <v>3</v>
      </c>
      <c r="D1" s="1" t="s">
        <v>4</v>
      </c>
    </row>
    <row r="2" spans="1:8" x14ac:dyDescent="0.35">
      <c r="A2" s="1" t="s">
        <v>0</v>
      </c>
      <c r="B2" s="1">
        <v>50</v>
      </c>
      <c r="C2" s="1">
        <v>50</v>
      </c>
      <c r="D2" s="1">
        <v>100</v>
      </c>
    </row>
    <row r="3" spans="1:8" x14ac:dyDescent="0.35">
      <c r="A3" s="1" t="s">
        <v>1</v>
      </c>
      <c r="B3" s="1">
        <v>50</v>
      </c>
      <c r="C3" s="1">
        <v>50</v>
      </c>
      <c r="D3" s="1">
        <v>100</v>
      </c>
      <c r="F3" t="s">
        <v>35</v>
      </c>
      <c r="H3">
        <f>_xlfn.CHISQ.TEST(B2:C3,B9:C10)</f>
        <v>1</v>
      </c>
    </row>
    <row r="4" spans="1:8" x14ac:dyDescent="0.35">
      <c r="A4" s="1" t="s">
        <v>4</v>
      </c>
      <c r="B4" s="1">
        <v>100</v>
      </c>
      <c r="C4" s="1">
        <v>100</v>
      </c>
      <c r="D4" s="1">
        <v>200</v>
      </c>
    </row>
    <row r="8" spans="1:8" x14ac:dyDescent="0.35">
      <c r="A8" s="1"/>
      <c r="B8" s="1" t="s">
        <v>2</v>
      </c>
      <c r="C8" s="1" t="s">
        <v>3</v>
      </c>
      <c r="D8" s="1" t="s">
        <v>4</v>
      </c>
    </row>
    <row r="9" spans="1:8" x14ac:dyDescent="0.35">
      <c r="A9" s="1" t="s">
        <v>0</v>
      </c>
      <c r="B9" s="1">
        <f>$D2*B$4/$D$4</f>
        <v>50</v>
      </c>
      <c r="C9" s="1">
        <f>$D2*C$4/$D$4</f>
        <v>50</v>
      </c>
      <c r="D9" s="1">
        <f>SUM(B9:C9)</f>
        <v>100</v>
      </c>
    </row>
    <row r="10" spans="1:8" x14ac:dyDescent="0.35">
      <c r="A10" s="1" t="s">
        <v>1</v>
      </c>
      <c r="B10" s="1">
        <f>$D3*B$4/$D$4</f>
        <v>50</v>
      </c>
      <c r="C10" s="1">
        <f>$D3*C$4/$D$4</f>
        <v>50</v>
      </c>
      <c r="D10" s="1">
        <f t="shared" ref="D10:D11" si="0">SUM(B10:C10)</f>
        <v>100</v>
      </c>
    </row>
    <row r="11" spans="1:8" x14ac:dyDescent="0.35">
      <c r="A11" s="1" t="s">
        <v>4</v>
      </c>
      <c r="B11" s="1">
        <f>SUM(B9:B10)</f>
        <v>100</v>
      </c>
      <c r="C11" s="1">
        <f>SUM(C9:C10)</f>
        <v>100</v>
      </c>
      <c r="D11" s="1">
        <f t="shared" si="0"/>
        <v>200</v>
      </c>
    </row>
    <row r="14" spans="1:8" x14ac:dyDescent="0.35">
      <c r="A14" s="2" t="s">
        <v>5</v>
      </c>
      <c r="C14">
        <f>POWER(B2-B9,2)/B9</f>
        <v>0</v>
      </c>
      <c r="D14">
        <f>POWER(C2-C9,2)/C9</f>
        <v>0</v>
      </c>
    </row>
    <row r="15" spans="1:8" x14ac:dyDescent="0.35">
      <c r="C15">
        <f>POWER(B3-B10,2)/B10</f>
        <v>0</v>
      </c>
      <c r="D15">
        <f>POWER(C3-C10,2)/C10</f>
        <v>0</v>
      </c>
    </row>
    <row r="18" spans="1:3" x14ac:dyDescent="0.35">
      <c r="C18">
        <f>C14+D14+C15+D15</f>
        <v>0</v>
      </c>
    </row>
    <row r="20" spans="1:3" x14ac:dyDescent="0.35">
      <c r="A20" t="s">
        <v>6</v>
      </c>
      <c r="C20">
        <v>3.8410000000000002</v>
      </c>
    </row>
    <row r="22" spans="1:3" ht="15" thickBot="1" x14ac:dyDescent="0.4">
      <c r="A22" s="3" t="s">
        <v>7</v>
      </c>
    </row>
    <row r="23" spans="1:3" ht="15" thickBot="1" x14ac:dyDescent="0.4">
      <c r="A23" s="4"/>
    </row>
    <row r="24" spans="1:3" x14ac:dyDescent="0.35">
      <c r="A24" s="15" t="s">
        <v>36</v>
      </c>
    </row>
    <row r="26" spans="1:3" x14ac:dyDescent="0.35">
      <c r="A26" t="s">
        <v>9</v>
      </c>
      <c r="C26">
        <f>SQRT(C18/D11*(2-1))</f>
        <v>0</v>
      </c>
    </row>
    <row r="30" spans="1:3" x14ac:dyDescent="0.35">
      <c r="A30" t="s">
        <v>10</v>
      </c>
      <c r="C30">
        <f>SQRT((C18/(C18+D4))/((2-1)/2))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KT</vt:lpstr>
      <vt:lpstr>Surová data</vt:lpstr>
      <vt:lpstr>50-50 vzorce</vt:lpstr>
      <vt:lpstr>100-0</vt:lpstr>
      <vt:lpstr>90-10</vt:lpstr>
      <vt:lpstr>p hodnota 100-0</vt:lpstr>
      <vt:lpstr>p hodnota 90-10</vt:lpstr>
      <vt:lpstr>p hodnota 50-50</vt:lpstr>
    </vt:vector>
  </TitlesOfParts>
  <Company>VSZDRAV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Jexová, Soňa</dc:creator>
  <cp:lastModifiedBy>Soňa</cp:lastModifiedBy>
  <dcterms:created xsi:type="dcterms:W3CDTF">2020-03-09T07:58:42Z</dcterms:created>
  <dcterms:modified xsi:type="dcterms:W3CDTF">2023-10-19T10:58:46Z</dcterms:modified>
</cp:coreProperties>
</file>